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ivate\Operation\Fund\03-صندوق کاوش\گزارش پرتفوی\1404\"/>
    </mc:Choice>
  </mc:AlternateContent>
  <xr:revisionPtr revIDLastSave="0" documentId="8_{02ABC060-427E-4CB0-85EC-DEB28BAFE0A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درآمد!$A$1:$K$15</definedName>
    <definedName name="_xlnm.Print_Area" localSheetId="7">'درآمد سپرده بانکی'!$A$1:$K$17</definedName>
    <definedName name="_xlnm.Print_Area" localSheetId="5">'درآمد سرمایه گذاری در سهام'!$A$1:$X$18</definedName>
    <definedName name="_xlnm.Print_Area" localSheetId="6">'درآمد سرمایه گذاری در صندوق'!$A$1:$X$25</definedName>
    <definedName name="_xlnm.Print_Area" localSheetId="8">'درآمد سود سهام'!$A$1:$T$14</definedName>
    <definedName name="_xlnm.Print_Area" localSheetId="11">'درآمد ناشی از تغییر قیمت اوراق'!$A$1:$S$24</definedName>
    <definedName name="_xlnm.Print_Area" localSheetId="10">'درآمد ناشی از فروش'!$A$1:$S$28</definedName>
    <definedName name="_xlnm.Print_Area" localSheetId="3">سپرده!$A$1:$M$16</definedName>
    <definedName name="_xlnm.Print_Area" localSheetId="1">سهام!$A$1:$AC$18</definedName>
    <definedName name="_xlnm.Print_Area" localSheetId="9">'سود سپرده بانکی'!$A$1:$N$16</definedName>
    <definedName name="_xlnm.Print_Area" localSheetId="0">'صورت وضعیت'!$A$1:$J$14</definedName>
    <definedName name="_xlnm.Print_Area" localSheetId="2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21" l="1"/>
  <c r="O22" i="21"/>
  <c r="M22" i="21"/>
  <c r="K22" i="21"/>
  <c r="I22" i="21"/>
  <c r="G22" i="21"/>
  <c r="E22" i="21"/>
  <c r="C22" i="21"/>
  <c r="Q26" i="19"/>
  <c r="O26" i="19"/>
  <c r="M26" i="19"/>
  <c r="K26" i="19"/>
  <c r="I26" i="19"/>
  <c r="G26" i="19"/>
  <c r="E26" i="19"/>
  <c r="C26" i="19"/>
  <c r="M13" i="18"/>
  <c r="K13" i="18"/>
  <c r="I13" i="18"/>
  <c r="G13" i="18"/>
  <c r="C13" i="18"/>
  <c r="Q9" i="15"/>
  <c r="S9" i="15"/>
  <c r="O9" i="15"/>
  <c r="H13" i="13"/>
  <c r="D13" i="13"/>
  <c r="W24" i="10"/>
  <c r="U24" i="10"/>
  <c r="S24" i="10"/>
  <c r="P24" i="10"/>
  <c r="Q24" i="10" s="1"/>
  <c r="L24" i="10"/>
  <c r="J24" i="10"/>
  <c r="H24" i="10"/>
  <c r="F24" i="10"/>
  <c r="W15" i="9"/>
  <c r="U15" i="9"/>
  <c r="S15" i="9"/>
  <c r="Q15" i="9"/>
  <c r="N15" i="9"/>
  <c r="L15" i="9"/>
  <c r="J15" i="9"/>
  <c r="H15" i="9"/>
  <c r="F15" i="9"/>
  <c r="J13" i="8"/>
  <c r="H13" i="8"/>
  <c r="F13" i="8"/>
  <c r="D13" i="7"/>
  <c r="L13" i="7"/>
  <c r="E13" i="7"/>
  <c r="F13" i="7"/>
  <c r="G13" i="7"/>
  <c r="H13" i="7"/>
  <c r="I13" i="7"/>
  <c r="J13" i="7"/>
  <c r="K13" i="7"/>
  <c r="AA19" i="4"/>
  <c r="Y19" i="4"/>
  <c r="W19" i="4"/>
  <c r="U19" i="4"/>
  <c r="S19" i="4"/>
  <c r="Q19" i="4"/>
  <c r="O19" i="4"/>
  <c r="M19" i="4"/>
  <c r="K19" i="4"/>
  <c r="I19" i="4"/>
  <c r="G19" i="4"/>
  <c r="D19" i="4"/>
  <c r="F15" i="2"/>
  <c r="AB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</calcChain>
</file>

<file path=xl/sharedStrings.xml><?xml version="1.0" encoding="utf-8"?>
<sst xmlns="http://schemas.openxmlformats.org/spreadsheetml/2006/main" count="301" uniqueCount="118">
  <si>
    <t>صندوق سرمایه گذاری اختصاصی بازارگردانی کاوش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</si>
  <si>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</si>
  <si>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</si>
  <si>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</si>
  <si>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</si>
  <si>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</si>
  <si>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</si>
  <si>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</si>
  <si>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</si>
  <si>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</si>
  <si>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</si>
  <si>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</si>
  <si>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</si>
  <si>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</si>
  <si>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</si>
  <si>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</si>
  <si>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</si>
  <si>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</si>
  <si>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</si>
  <si>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مهرمام میهن</t>
  </si>
  <si>
    <t>س. فنی و مهندسی مشانیر</t>
  </si>
  <si>
    <t>لبنیات‌ کالبر</t>
  </si>
  <si>
    <t>پتروشیمی جم پیلن</t>
  </si>
  <si>
    <t>آترا زیست آرای</t>
  </si>
  <si>
    <t>کیمیا کالای رازی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</si>
  <si>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</si>
  <si>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</si>
  <si>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</si>
  <si>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</si>
  <si>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</si>
  <si>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</si>
  <si>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</si>
  <si>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</si>
  <si>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</si>
  <si>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کیهان-د</t>
  </si>
  <si>
    <t>صندوق تداوم اطمینان تمدن-ثابت</t>
  </si>
  <si>
    <t>صندوق س خاتم ایساتیس پویا-ثابت</t>
  </si>
  <si>
    <t>صندوق س. آوند مفید-د</t>
  </si>
  <si>
    <t>صندوق س. درین بها بازار-د</t>
  </si>
  <si>
    <t>صندوق س.درآمدثابت شمیم تابان-د</t>
  </si>
  <si>
    <t>صندوق س.پایا ثروت پویا-د</t>
  </si>
  <si>
    <t>صندوق س یاقوت آگاه-ثابت</t>
  </si>
  <si>
    <t>صندوق س.درآمد ثابت کارآمد-د</t>
  </si>
  <si>
    <t>صندوق س. لبخند فارابی-د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</si>
  <si>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</si>
  <si>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</si>
  <si>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</si>
  <si>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</si>
  <si>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</si>
  <si>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</si>
  <si>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توحید</t>
  </si>
  <si>
    <t>سپرده بلند مدت بانک گردشگری توحید</t>
  </si>
  <si>
    <t>سپرده کوتاه مدت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</si>
  <si>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</si>
  <si>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</si>
  <si>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</si>
  <si>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</si>
  <si>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</si>
  <si>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</si>
  <si>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</si>
  <si>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</si>
  <si>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</si>
  <si>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</si>
  <si>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</si>
  <si>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</si>
  <si>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</si>
  <si>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</si>
  <si>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</si>
  <si>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</si>
  <si>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</si>
  <si>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</si>
  <si>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</si>
  <si>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</si>
  <si>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</si>
  <si>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</si>
  <si>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</si>
  <si>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</si>
  <si>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</si>
  <si>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</si>
  <si>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</si>
  <si>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</si>
  <si>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کیمیا-د</t>
  </si>
  <si>
    <t>صندوق س.درآمد ثابت پاسارگاد-د</t>
  </si>
  <si>
    <t>صندوق س سپر سرمایه بیدار- ثابت</t>
  </si>
  <si>
    <t>صندوق س افرا نماد پایدار-ثابت</t>
  </si>
  <si>
    <t>صندوق سرمایه گذاری ارکیده-ثابت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</si>
  <si>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</si>
  <si>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</si>
  <si>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</si>
  <si>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</si>
  <si>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</si>
  <si>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پاسارگاد الوند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</si>
  <si>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</si>
  <si>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</si>
  <si>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</si>
  <si>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</si>
  <si>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</si>
  <si>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</si>
  <si>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</si>
  <si>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</si>
  <si>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</si>
  <si>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</si>
  <si>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</si>
  <si>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</si>
  <si>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</si>
  <si>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</si>
  <si>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</si>
  <si>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</si>
  <si>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</si>
  <si>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اختصاصی بازارگردانی کاوش</t>
  </si>
  <si>
    <t>ارکان صندوق</t>
  </si>
  <si>
    <t>شخص حقوقی</t>
  </si>
  <si>
    <t>نماینده</t>
  </si>
  <si>
    <t>امضا</t>
  </si>
  <si>
    <t>نماینده مدیر</t>
  </si>
  <si>
    <t>شرکت سبدگردان داناک</t>
  </si>
  <si>
    <t>احمد احمدآبادی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</si>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</sst>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00"/>
    <numFmt numFmtId="169" formatCode="0_);[Red]\(0\)"/>
    <numFmt numFmtId="171" formatCode="0.00_);[Red]\(0.00\)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2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rgb="FF000000"/>
      <name val="Arial"/>
      <family val="2"/>
    </font>
    <font>
      <b/>
      <u/>
      <sz val="24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2" fontId="13" fillId="0" borderId="0" xfId="0" applyNumberFormat="1" applyFont="1" applyAlignment="1">
      <alignment horizontal="left"/>
    </xf>
    <xf numFmtId="169" fontId="4" fillId="0" borderId="2" xfId="0" applyNumberFormat="1" applyFont="1" applyFill="1" applyBorder="1" applyAlignment="1">
      <alignment horizontal="center"/>
    </xf>
    <xf numFmtId="169" fontId="0" fillId="0" borderId="0" xfId="0" applyNumberFormat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/>
    </xf>
    <xf numFmtId="169" fontId="4" fillId="0" borderId="4" xfId="0" applyNumberFormat="1" applyFont="1" applyFill="1" applyBorder="1" applyAlignment="1">
      <alignment horizontal="center"/>
    </xf>
    <xf numFmtId="169" fontId="4" fillId="0" borderId="4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 wrapText="1"/>
    </xf>
    <xf numFmtId="169" fontId="3" fillId="0" borderId="0" xfId="0" applyNumberFormat="1" applyFont="1" applyFill="1" applyBorder="1" applyAlignment="1">
      <alignment horizontal="right" vertical="center"/>
    </xf>
    <xf numFmtId="169" fontId="1" fillId="0" borderId="0" xfId="0" applyNumberFormat="1" applyFont="1" applyFill="1" applyAlignment="1">
      <alignment horizontal="center" vertical="center"/>
    </xf>
    <xf numFmtId="169" fontId="0" fillId="0" borderId="0" xfId="0" applyNumberFormat="1" applyAlignment="1">
      <alignment horizontal="left"/>
    </xf>
    <xf numFmtId="169" fontId="2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right" vertical="center"/>
    </xf>
    <xf numFmtId="169" fontId="3" fillId="0" borderId="1" xfId="0" applyNumberFormat="1" applyFont="1" applyFill="1" applyBorder="1" applyAlignment="1">
      <alignment horizontal="center" vertical="center"/>
    </xf>
    <xf numFmtId="169" fontId="0" fillId="0" borderId="2" xfId="0" applyNumberFormat="1" applyBorder="1" applyAlignment="1">
      <alignment horizontal="left"/>
    </xf>
    <xf numFmtId="169" fontId="3" fillId="0" borderId="3" xfId="0" applyNumberFormat="1" applyFont="1" applyFill="1" applyBorder="1" applyAlignment="1">
      <alignment horizontal="center" vertical="center"/>
    </xf>
    <xf numFmtId="169" fontId="3" fillId="0" borderId="1" xfId="0" applyNumberFormat="1" applyFont="1" applyFill="1" applyBorder="1" applyAlignment="1">
      <alignment horizontal="center" vertical="center"/>
    </xf>
    <xf numFmtId="169" fontId="3" fillId="0" borderId="3" xfId="0" applyNumberFormat="1" applyFont="1" applyFill="1" applyBorder="1" applyAlignment="1">
      <alignment horizontal="center" vertical="center"/>
    </xf>
    <xf numFmtId="169" fontId="4" fillId="0" borderId="2" xfId="0" applyNumberFormat="1" applyFont="1" applyFill="1" applyBorder="1" applyAlignment="1">
      <alignment horizontal="right" vertical="top"/>
    </xf>
    <xf numFmtId="169" fontId="4" fillId="0" borderId="2" xfId="0" applyNumberFormat="1" applyFont="1" applyFill="1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4" fillId="0" borderId="2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Alignment="1">
      <alignment horizontal="right" vertical="top"/>
    </xf>
    <xf numFmtId="169" fontId="4" fillId="0" borderId="0" xfId="0" applyNumberFormat="1" applyFont="1" applyFill="1" applyAlignment="1">
      <alignment horizontal="center" vertical="center"/>
    </xf>
    <xf numFmtId="169" fontId="4" fillId="0" borderId="0" xfId="0" applyNumberFormat="1" applyFont="1" applyFill="1" applyAlignment="1">
      <alignment horizontal="center" vertical="center"/>
    </xf>
    <xf numFmtId="169" fontId="4" fillId="0" borderId="0" xfId="0" applyNumberFormat="1" applyFont="1" applyFill="1" applyBorder="1" applyAlignment="1">
      <alignment horizontal="right" vertical="top"/>
    </xf>
    <xf numFmtId="169" fontId="4" fillId="0" borderId="4" xfId="0" applyNumberFormat="1" applyFont="1" applyFill="1" applyBorder="1" applyAlignment="1">
      <alignment horizontal="center" vertical="center"/>
    </xf>
    <xf numFmtId="169" fontId="4" fillId="0" borderId="4" xfId="0" applyNumberFormat="1" applyFont="1" applyFill="1" applyBorder="1" applyAlignment="1">
      <alignment horizontal="center" vertical="center"/>
    </xf>
    <xf numFmtId="169" fontId="4" fillId="0" borderId="5" xfId="0" applyNumberFormat="1" applyFont="1" applyFill="1" applyBorder="1" applyAlignment="1">
      <alignment horizontal="center" vertical="center"/>
    </xf>
    <xf numFmtId="169" fontId="4" fillId="0" borderId="5" xfId="0" applyNumberFormat="1" applyFont="1" applyFill="1" applyBorder="1" applyAlignment="1">
      <alignment horizontal="center" vertical="center"/>
    </xf>
    <xf numFmtId="171" fontId="4" fillId="0" borderId="2" xfId="0" applyNumberFormat="1" applyFont="1" applyFill="1" applyBorder="1" applyAlignment="1">
      <alignment horizontal="center"/>
    </xf>
    <xf numFmtId="171" fontId="4" fillId="0" borderId="0" xfId="0" applyNumberFormat="1" applyFont="1" applyFill="1" applyAlignment="1">
      <alignment horizontal="center"/>
    </xf>
    <xf numFmtId="171" fontId="4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635000</xdr:colOff>
      <xdr:row>1</xdr:row>
      <xdr:rowOff>63500</xdr:rowOff>
    </xdr:from>
    <xdr:ext cx="4794250" cy="3333750"/>
    <xdr:pic>
      <xdr:nvPicPr>
        <xdr:cNvPr id="3" name="Picture 2">
          <a:extLst>
            <a:ext uri="{FF2B5EF4-FFF2-40B4-BE49-F238E27FC236}">
              <a16:creationId xmlns:a16="http://schemas.microsoft.com/office/drawing/2014/main" id="{8414C43D-2B47-4856-8E9E-F765F8957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330125" y="428625"/>
          <a:ext cx="4794250" cy="3333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4"/>
  <sheetViews>
    <sheetView showGridLines="0" rightToLeft="1" view="pageBreakPreview" zoomScale="60" zoomScaleNormal="100" workbookViewId="0">
      <selection activeCell="S5" sqref="S5"/>
    </sheetView>
  </sheetViews>
  <sheetFormatPr defaultRowHeight="12.75" x14ac:dyDescent="0.2"/>
  <cols>
    <col min="1" max="1" width="23.7109375" customWidth="1"/>
    <col min="2" max="2" width="10.42578125" customWidth="1"/>
    <col min="3" max="3" width="33.7109375" bestFit="1" customWidth="1"/>
    <col min="5" max="5" width="23.7109375" bestFit="1" customWidth="1"/>
    <col min="6" max="6" width="8.7109375" customWidth="1"/>
  </cols>
  <sheetData>
    <row r="1" spans="1:29" ht="29.1" customHeight="1" x14ac:dyDescent="0.45">
      <c r="A1" s="39"/>
      <c r="B1" s="39"/>
      <c r="C1" s="39"/>
      <c r="D1" s="39"/>
      <c r="E1" s="39"/>
      <c r="F1" s="39"/>
      <c r="G1" s="39"/>
      <c r="H1" s="39"/>
      <c r="I1" s="39"/>
      <c r="J1" s="21"/>
    </row>
    <row r="2" spans="1:29" ht="90.75" customHeight="1" x14ac:dyDescent="0.45">
      <c r="A2" s="39"/>
      <c r="B2" s="39"/>
      <c r="C2" s="39"/>
      <c r="D2" s="40"/>
      <c r="E2" s="40"/>
      <c r="F2" s="40"/>
      <c r="G2" s="40"/>
      <c r="H2" s="39"/>
      <c r="I2" s="39"/>
      <c r="J2" s="21"/>
    </row>
    <row r="3" spans="1:29" ht="21.7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21"/>
    </row>
    <row r="4" spans="1:29" ht="154.5" customHeight="1" x14ac:dyDescent="0.2">
      <c r="A4" s="41"/>
      <c r="B4" s="41"/>
      <c r="C4" s="41"/>
      <c r="D4" s="41"/>
      <c r="E4" s="41"/>
      <c r="F4" s="41"/>
      <c r="G4" s="40"/>
      <c r="H4" s="41"/>
      <c r="I4" s="40"/>
      <c r="J4" s="21"/>
    </row>
    <row r="5" spans="1:29" ht="48" customHeight="1" x14ac:dyDescent="0.2">
      <c r="A5" s="47" t="s">
        <v>109</v>
      </c>
      <c r="B5" s="47"/>
      <c r="C5" s="47"/>
      <c r="D5" s="47"/>
      <c r="E5" s="47"/>
      <c r="F5" s="47"/>
      <c r="G5" s="47"/>
      <c r="H5" s="47"/>
      <c r="I5" s="47"/>
      <c r="J5" s="21"/>
      <c r="AC5" s="21"/>
    </row>
    <row r="6" spans="1:29" ht="33.75" customHeight="1" x14ac:dyDescent="0.2">
      <c r="A6" s="47" t="s">
        <v>1</v>
      </c>
      <c r="B6" s="47"/>
      <c r="C6" s="47"/>
      <c r="D6" s="47"/>
      <c r="E6" s="47"/>
      <c r="F6" s="47"/>
      <c r="G6" s="47"/>
      <c r="H6" s="47"/>
      <c r="I6" s="47"/>
      <c r="J6" s="21"/>
    </row>
    <row r="7" spans="1:29" ht="54.75" customHeight="1" x14ac:dyDescent="0.2">
      <c r="A7" s="47" t="s">
        <v>2</v>
      </c>
      <c r="B7" s="47"/>
      <c r="C7" s="47"/>
      <c r="D7" s="47"/>
      <c r="E7" s="47"/>
      <c r="F7" s="47"/>
      <c r="G7" s="47"/>
      <c r="H7" s="47"/>
      <c r="I7" s="47"/>
      <c r="J7" s="21"/>
    </row>
    <row r="8" spans="1:29" ht="36" x14ac:dyDescent="0.2">
      <c r="A8" s="42"/>
      <c r="B8" s="42"/>
      <c r="C8" s="42"/>
      <c r="D8" s="42"/>
      <c r="E8" s="42"/>
      <c r="F8" s="42"/>
      <c r="G8" s="42"/>
      <c r="H8" s="42"/>
      <c r="I8" s="42"/>
      <c r="J8" s="21"/>
    </row>
    <row r="9" spans="1:29" ht="33.75" x14ac:dyDescent="0.2">
      <c r="A9" s="37" t="s">
        <v>110</v>
      </c>
      <c r="B9" s="43"/>
      <c r="C9" s="37" t="s">
        <v>111</v>
      </c>
      <c r="D9" s="43"/>
      <c r="E9" s="37" t="s">
        <v>112</v>
      </c>
      <c r="F9" s="43"/>
      <c r="G9" s="36" t="s">
        <v>113</v>
      </c>
      <c r="H9" s="36"/>
      <c r="I9" s="36"/>
      <c r="J9" s="38"/>
    </row>
    <row r="10" spans="1:29" ht="33.75" x14ac:dyDescent="0.85">
      <c r="A10" s="43" t="s">
        <v>114</v>
      </c>
      <c r="B10" s="43"/>
      <c r="C10" s="43" t="s">
        <v>115</v>
      </c>
      <c r="D10" s="43"/>
      <c r="E10" s="43" t="s">
        <v>116</v>
      </c>
      <c r="F10" s="43"/>
      <c r="G10" s="44"/>
      <c r="H10" s="45"/>
      <c r="I10" s="45"/>
      <c r="J10" s="21"/>
    </row>
    <row r="11" spans="1:29" ht="26.25" x14ac:dyDescent="0.4">
      <c r="A11" s="46"/>
      <c r="B11" s="46"/>
      <c r="C11" s="46"/>
      <c r="D11" s="46"/>
      <c r="E11" s="46"/>
      <c r="F11" s="46"/>
      <c r="G11" s="46"/>
      <c r="H11" s="46"/>
      <c r="I11" s="46"/>
      <c r="J11" s="21"/>
    </row>
    <row r="12" spans="1:29" ht="26.25" x14ac:dyDescent="0.4">
      <c r="A12" s="46"/>
      <c r="B12" s="46"/>
      <c r="C12" s="46"/>
      <c r="D12" s="46"/>
      <c r="E12" s="46"/>
      <c r="F12" s="46"/>
      <c r="G12" s="46"/>
      <c r="H12" s="46"/>
      <c r="I12" s="46"/>
      <c r="J12" s="21"/>
    </row>
    <row r="13" spans="1:29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29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</row>
  </sheetData>
  <mergeCells count="4">
    <mergeCell ref="A7:I7"/>
    <mergeCell ref="G9:I9"/>
    <mergeCell ref="A5:I5"/>
    <mergeCell ref="A6:I6"/>
  </mergeCells>
  <pageMargins left="0.39" right="0.39" top="0.39" bottom="0.39" header="0" footer="0"/>
  <pageSetup scale="91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showGridLines="0" rightToLeft="1" view="pageBreakPreview" zoomScale="95" zoomScaleNormal="100" zoomScaleSheetLayoutView="95" workbookViewId="0">
      <selection activeCell="C23" sqref="C2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33" t="s">
        <v>102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4.45" customHeight="1" x14ac:dyDescent="0.2">
      <c r="A6" s="29" t="s">
        <v>56</v>
      </c>
      <c r="C6" s="29" t="s">
        <v>72</v>
      </c>
      <c r="D6" s="29"/>
      <c r="E6" s="29"/>
      <c r="F6" s="29"/>
      <c r="G6" s="29"/>
      <c r="I6" s="29" t="s">
        <v>73</v>
      </c>
      <c r="J6" s="29"/>
      <c r="K6" s="29"/>
      <c r="L6" s="29"/>
      <c r="M6" s="29"/>
    </row>
    <row r="7" spans="1:13" ht="29.1" customHeight="1" x14ac:dyDescent="0.2">
      <c r="A7" s="29"/>
      <c r="C7" s="15" t="s">
        <v>100</v>
      </c>
      <c r="D7" s="3"/>
      <c r="E7" s="15" t="s">
        <v>97</v>
      </c>
      <c r="F7" s="3"/>
      <c r="G7" s="15" t="s">
        <v>101</v>
      </c>
      <c r="I7" s="15" t="s">
        <v>100</v>
      </c>
      <c r="J7" s="3"/>
      <c r="K7" s="15" t="s">
        <v>97</v>
      </c>
      <c r="L7" s="3"/>
      <c r="M7" s="15" t="s">
        <v>101</v>
      </c>
    </row>
    <row r="8" spans="1:13" ht="21.75" customHeight="1" x14ac:dyDescent="0.2">
      <c r="A8" s="5" t="s">
        <v>50</v>
      </c>
      <c r="C8" s="6">
        <v>251115</v>
      </c>
      <c r="E8" s="6">
        <v>0</v>
      </c>
      <c r="G8" s="6">
        <v>251115</v>
      </c>
      <c r="I8" s="6">
        <v>3789044</v>
      </c>
      <c r="K8" s="6">
        <v>0</v>
      </c>
      <c r="M8" s="6">
        <v>3789044</v>
      </c>
    </row>
    <row r="9" spans="1:13" ht="21.75" customHeight="1" x14ac:dyDescent="0.2">
      <c r="A9" s="8" t="s">
        <v>51</v>
      </c>
      <c r="C9" s="9">
        <v>51369840</v>
      </c>
      <c r="E9" s="9">
        <v>0</v>
      </c>
      <c r="G9" s="9">
        <v>51369840</v>
      </c>
      <c r="I9" s="9">
        <v>313356024</v>
      </c>
      <c r="K9" s="9">
        <v>157791</v>
      </c>
      <c r="M9" s="9">
        <v>313198233</v>
      </c>
    </row>
    <row r="10" spans="1:13" ht="21.75" customHeight="1" x14ac:dyDescent="0.2">
      <c r="A10" s="8" t="s">
        <v>52</v>
      </c>
      <c r="C10" s="9">
        <v>58046763</v>
      </c>
      <c r="E10" s="9">
        <v>0</v>
      </c>
      <c r="G10" s="9">
        <v>58046763</v>
      </c>
      <c r="I10" s="9">
        <v>157300011</v>
      </c>
      <c r="K10" s="9">
        <v>0</v>
      </c>
      <c r="M10" s="9">
        <v>157300011</v>
      </c>
    </row>
    <row r="11" spans="1:13" ht="21.75" customHeight="1" x14ac:dyDescent="0.2">
      <c r="A11" s="8" t="s">
        <v>91</v>
      </c>
      <c r="C11" s="9">
        <v>0</v>
      </c>
      <c r="E11" s="9">
        <v>0</v>
      </c>
      <c r="G11" s="9">
        <v>0</v>
      </c>
      <c r="I11" s="9">
        <v>10</v>
      </c>
      <c r="K11" s="9">
        <v>0</v>
      </c>
      <c r="M11" s="9">
        <v>10</v>
      </c>
    </row>
    <row r="12" spans="1:13" ht="21.75" customHeight="1" x14ac:dyDescent="0.2">
      <c r="A12" s="20" t="s">
        <v>50</v>
      </c>
      <c r="C12" s="11">
        <v>4126527</v>
      </c>
      <c r="E12" s="11">
        <v>0</v>
      </c>
      <c r="G12" s="11">
        <v>4126527</v>
      </c>
      <c r="I12" s="11">
        <v>8270412</v>
      </c>
      <c r="K12" s="11">
        <v>0</v>
      </c>
      <c r="M12" s="11">
        <v>8270412</v>
      </c>
    </row>
    <row r="13" spans="1:13" ht="21.75" customHeight="1" x14ac:dyDescent="0.2">
      <c r="A13" s="22" t="s">
        <v>25</v>
      </c>
      <c r="C13" s="13">
        <f>SUM(C8:C12)</f>
        <v>113794245</v>
      </c>
      <c r="E13" s="13">
        <v>0</v>
      </c>
      <c r="G13" s="13">
        <f>SUM(G8:G12)</f>
        <v>113794245</v>
      </c>
      <c r="I13" s="13">
        <f>SUM(I8:I12)</f>
        <v>482715501</v>
      </c>
      <c r="K13" s="13">
        <f>SUM(K8:K12)</f>
        <v>157791</v>
      </c>
      <c r="M13" s="13">
        <f>SUM(M8:M12)</f>
        <v>482557710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26"/>
  <sheetViews>
    <sheetView showGridLines="0" rightToLeft="1" view="pageBreakPreview" topLeftCell="A2" zoomScale="98" zoomScaleNormal="100" zoomScaleSheetLayoutView="98" workbookViewId="0">
      <selection activeCell="Q27" sqref="Q27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9.42578125" bestFit="1" customWidth="1"/>
    <col min="6" max="6" width="1.28515625" customWidth="1"/>
    <col min="7" max="7" width="19.140625" bestFit="1" customWidth="1"/>
    <col min="8" max="8" width="1.28515625" customWidth="1"/>
    <col min="9" max="9" width="22.28515625" bestFit="1" customWidth="1"/>
    <col min="10" max="10" width="1.28515625" customWidth="1"/>
    <col min="11" max="11" width="14" bestFit="1" customWidth="1"/>
    <col min="12" max="12" width="1.28515625" customWidth="1"/>
    <col min="13" max="13" width="19.28515625" bestFit="1" customWidth="1"/>
    <col min="14" max="14" width="1.28515625" customWidth="1"/>
    <col min="15" max="15" width="19.28515625" bestFit="1" customWidth="1"/>
    <col min="16" max="16" width="1.28515625" customWidth="1"/>
    <col min="17" max="17" width="17.85546875" customWidth="1"/>
    <col min="18" max="18" width="0.140625" customWidth="1"/>
    <col min="19" max="19" width="0.28515625" hidden="1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33" t="s">
        <v>103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4.45" customHeight="1" x14ac:dyDescent="0.2">
      <c r="A6" s="29" t="s">
        <v>56</v>
      </c>
      <c r="C6" s="29" t="s">
        <v>72</v>
      </c>
      <c r="D6" s="29"/>
      <c r="E6" s="29"/>
      <c r="F6" s="29"/>
      <c r="G6" s="29"/>
      <c r="H6" s="29"/>
      <c r="I6" s="29"/>
      <c r="K6" s="29" t="s">
        <v>73</v>
      </c>
      <c r="L6" s="29"/>
      <c r="M6" s="29"/>
      <c r="N6" s="29"/>
      <c r="O6" s="29"/>
      <c r="P6" s="29"/>
      <c r="Q6" s="29"/>
      <c r="R6" s="29"/>
    </row>
    <row r="7" spans="1:18" ht="29.1" customHeight="1" x14ac:dyDescent="0.2">
      <c r="A7" s="29"/>
      <c r="C7" s="15" t="s">
        <v>13</v>
      </c>
      <c r="D7" s="3"/>
      <c r="E7" s="15" t="s">
        <v>104</v>
      </c>
      <c r="F7" s="3"/>
      <c r="G7" s="15" t="s">
        <v>105</v>
      </c>
      <c r="H7" s="3"/>
      <c r="I7" s="15" t="s">
        <v>106</v>
      </c>
      <c r="K7" s="15" t="s">
        <v>13</v>
      </c>
      <c r="L7" s="3"/>
      <c r="M7" s="15" t="s">
        <v>104</v>
      </c>
      <c r="N7" s="3"/>
      <c r="O7" s="15" t="s">
        <v>105</v>
      </c>
      <c r="P7" s="3"/>
      <c r="Q7" s="35" t="s">
        <v>106</v>
      </c>
      <c r="R7" s="35"/>
    </row>
    <row r="8" spans="1:18" ht="21.75" customHeight="1" x14ac:dyDescent="0.2">
      <c r="A8" s="5" t="s">
        <v>41</v>
      </c>
      <c r="C8" s="6">
        <v>18000000</v>
      </c>
      <c r="E8" s="6">
        <v>662113755607</v>
      </c>
      <c r="G8" s="6">
        <v>659114091051</v>
      </c>
      <c r="I8" s="6">
        <v>2999664556</v>
      </c>
      <c r="K8" s="6">
        <v>18000000</v>
      </c>
      <c r="M8" s="6">
        <v>662113755607</v>
      </c>
      <c r="O8" s="6">
        <v>659114091051</v>
      </c>
      <c r="Q8" s="31">
        <v>2999664556</v>
      </c>
      <c r="R8" s="31"/>
    </row>
    <row r="9" spans="1:18" ht="21.75" customHeight="1" x14ac:dyDescent="0.2">
      <c r="A9" s="8" t="s">
        <v>37</v>
      </c>
      <c r="C9" s="9">
        <v>2057000</v>
      </c>
      <c r="E9" s="9">
        <v>48420199569</v>
      </c>
      <c r="G9" s="9">
        <v>47697349096</v>
      </c>
      <c r="I9" s="9">
        <v>722850473</v>
      </c>
      <c r="K9" s="9">
        <v>14421856</v>
      </c>
      <c r="M9" s="9">
        <v>331303113512</v>
      </c>
      <c r="O9" s="9">
        <v>326481876635</v>
      </c>
      <c r="Q9" s="25">
        <v>4821236877</v>
      </c>
      <c r="R9" s="25"/>
    </row>
    <row r="10" spans="1:18" ht="21.75" customHeight="1" x14ac:dyDescent="0.2">
      <c r="A10" s="8" t="s">
        <v>23</v>
      </c>
      <c r="C10" s="9">
        <v>209200000</v>
      </c>
      <c r="E10" s="9">
        <v>1146571347340</v>
      </c>
      <c r="G10" s="9">
        <v>798718455015</v>
      </c>
      <c r="I10" s="9">
        <v>347852892325</v>
      </c>
      <c r="K10" s="9">
        <v>209200000</v>
      </c>
      <c r="M10" s="9">
        <v>1146571347340</v>
      </c>
      <c r="O10" s="9">
        <v>798718455015</v>
      </c>
      <c r="Q10" s="25">
        <v>347852892325</v>
      </c>
      <c r="R10" s="25"/>
    </row>
    <row r="11" spans="1:18" ht="21.75" customHeight="1" x14ac:dyDescent="0.2">
      <c r="A11" s="8" t="s">
        <v>34</v>
      </c>
      <c r="C11" s="9">
        <v>533440548</v>
      </c>
      <c r="E11" s="9">
        <v>8700075298288</v>
      </c>
      <c r="G11" s="9">
        <v>8716727921719</v>
      </c>
      <c r="I11" s="9">
        <v>-16652623431</v>
      </c>
      <c r="K11" s="9">
        <v>1845650801</v>
      </c>
      <c r="M11" s="9">
        <v>28587511681553</v>
      </c>
      <c r="O11" s="9">
        <v>28517916758249</v>
      </c>
      <c r="Q11" s="25">
        <v>69594923304</v>
      </c>
      <c r="R11" s="25"/>
    </row>
    <row r="12" spans="1:18" ht="21.75" customHeight="1" x14ac:dyDescent="0.2">
      <c r="A12" s="8" t="s">
        <v>19</v>
      </c>
      <c r="C12" s="9">
        <v>41037873</v>
      </c>
      <c r="E12" s="9">
        <v>184291525658</v>
      </c>
      <c r="G12" s="9">
        <v>218020433574</v>
      </c>
      <c r="I12" s="9">
        <v>-33728907916</v>
      </c>
      <c r="K12" s="9">
        <v>196504765</v>
      </c>
      <c r="M12" s="9">
        <v>927276401864</v>
      </c>
      <c r="O12" s="9">
        <v>1070637619065</v>
      </c>
      <c r="Q12" s="25">
        <v>-143361217201</v>
      </c>
      <c r="R12" s="25"/>
    </row>
    <row r="13" spans="1:18" ht="21.75" customHeight="1" x14ac:dyDescent="0.2">
      <c r="A13" s="8" t="s">
        <v>35</v>
      </c>
      <c r="C13" s="9">
        <v>1000000</v>
      </c>
      <c r="E13" s="9">
        <v>20389478611</v>
      </c>
      <c r="G13" s="9">
        <v>19783708750</v>
      </c>
      <c r="I13" s="9">
        <v>605769861</v>
      </c>
      <c r="K13" s="9">
        <v>1000000</v>
      </c>
      <c r="M13" s="9">
        <v>20389478611</v>
      </c>
      <c r="O13" s="9">
        <v>19783708750</v>
      </c>
      <c r="Q13" s="25">
        <v>605769861</v>
      </c>
      <c r="R13" s="25"/>
    </row>
    <row r="14" spans="1:18" ht="21.75" customHeight="1" x14ac:dyDescent="0.2">
      <c r="A14" s="8" t="s">
        <v>21</v>
      </c>
      <c r="C14" s="9">
        <v>500000</v>
      </c>
      <c r="E14" s="9">
        <v>20604328850</v>
      </c>
      <c r="G14" s="9">
        <v>23177010485</v>
      </c>
      <c r="I14" s="9">
        <v>-2572681635</v>
      </c>
      <c r="K14" s="9">
        <v>500000</v>
      </c>
      <c r="M14" s="9">
        <v>20604328850</v>
      </c>
      <c r="O14" s="9">
        <v>23177010485</v>
      </c>
      <c r="Q14" s="25">
        <v>-2572681635</v>
      </c>
      <c r="R14" s="25"/>
    </row>
    <row r="15" spans="1:18" ht="21.75" customHeight="1" x14ac:dyDescent="0.2">
      <c r="A15" s="8" t="s">
        <v>43</v>
      </c>
      <c r="C15" s="9">
        <v>2186816</v>
      </c>
      <c r="E15" s="9">
        <v>52363967708</v>
      </c>
      <c r="G15" s="9">
        <v>51873374597</v>
      </c>
      <c r="I15" s="9">
        <v>490593111</v>
      </c>
      <c r="K15" s="9">
        <v>43705745</v>
      </c>
      <c r="M15" s="9">
        <v>953107063402</v>
      </c>
      <c r="O15" s="9">
        <v>922027243825</v>
      </c>
      <c r="Q15" s="25">
        <v>31079819577</v>
      </c>
      <c r="R15" s="25"/>
    </row>
    <row r="16" spans="1:18" ht="21.75" customHeight="1" x14ac:dyDescent="0.2">
      <c r="A16" s="8" t="s">
        <v>39</v>
      </c>
      <c r="C16" s="9">
        <v>12433000</v>
      </c>
      <c r="E16" s="9">
        <v>184736218417</v>
      </c>
      <c r="G16" s="9">
        <v>178723103919</v>
      </c>
      <c r="I16" s="9">
        <v>6013114498</v>
      </c>
      <c r="K16" s="9">
        <v>24232000</v>
      </c>
      <c r="M16" s="9">
        <v>355626026203</v>
      </c>
      <c r="O16" s="9">
        <v>346772367249</v>
      </c>
      <c r="Q16" s="25">
        <v>8853658954</v>
      </c>
      <c r="R16" s="25"/>
    </row>
    <row r="17" spans="1:18" ht="21.75" customHeight="1" x14ac:dyDescent="0.2">
      <c r="A17" s="8" t="s">
        <v>24</v>
      </c>
      <c r="C17" s="9">
        <v>5350000</v>
      </c>
      <c r="E17" s="9">
        <v>156502219765</v>
      </c>
      <c r="G17" s="9">
        <v>150158450000</v>
      </c>
      <c r="I17" s="9">
        <v>6343769765</v>
      </c>
      <c r="K17" s="9">
        <v>5350000</v>
      </c>
      <c r="M17" s="9">
        <v>156502219765</v>
      </c>
      <c r="O17" s="9">
        <v>150158450000</v>
      </c>
      <c r="Q17" s="25">
        <v>6343769765</v>
      </c>
      <c r="R17" s="25"/>
    </row>
    <row r="18" spans="1:18" ht="21.75" customHeight="1" x14ac:dyDescent="0.2">
      <c r="A18" s="8" t="s">
        <v>22</v>
      </c>
      <c r="C18" s="9">
        <v>316800</v>
      </c>
      <c r="E18" s="9">
        <v>71479074706</v>
      </c>
      <c r="G18" s="9">
        <v>56807758496</v>
      </c>
      <c r="I18" s="9">
        <v>14671316210</v>
      </c>
      <c r="K18" s="9">
        <v>316800</v>
      </c>
      <c r="M18" s="9">
        <v>71479074706</v>
      </c>
      <c r="O18" s="9">
        <v>56807758496</v>
      </c>
      <c r="Q18" s="25">
        <v>14671316210</v>
      </c>
      <c r="R18" s="25"/>
    </row>
    <row r="19" spans="1:18" ht="21.75" customHeight="1" x14ac:dyDescent="0.2">
      <c r="A19" s="8" t="s">
        <v>81</v>
      </c>
      <c r="C19" s="9">
        <v>0</v>
      </c>
      <c r="E19" s="9">
        <v>0</v>
      </c>
      <c r="G19" s="9">
        <v>0</v>
      </c>
      <c r="I19" s="9">
        <v>0</v>
      </c>
      <c r="K19" s="9">
        <v>165283</v>
      </c>
      <c r="M19" s="9">
        <v>2862948237</v>
      </c>
      <c r="O19" s="9">
        <v>2749132429</v>
      </c>
      <c r="Q19" s="25">
        <v>113815808</v>
      </c>
      <c r="R19" s="25"/>
    </row>
    <row r="20" spans="1:18" ht="21.75" customHeight="1" x14ac:dyDescent="0.2">
      <c r="A20" s="8" t="s">
        <v>82</v>
      </c>
      <c r="C20" s="9">
        <v>0</v>
      </c>
      <c r="E20" s="9">
        <v>0</v>
      </c>
      <c r="G20" s="9">
        <v>0</v>
      </c>
      <c r="I20" s="9">
        <v>0</v>
      </c>
      <c r="K20" s="9">
        <v>15000000</v>
      </c>
      <c r="M20" s="9">
        <v>194040776606</v>
      </c>
      <c r="O20" s="9">
        <v>192771137782</v>
      </c>
      <c r="Q20" s="25">
        <v>1269638824</v>
      </c>
      <c r="R20" s="25"/>
    </row>
    <row r="21" spans="1:18" ht="21.75" customHeight="1" x14ac:dyDescent="0.2">
      <c r="A21" s="8" t="s">
        <v>83</v>
      </c>
      <c r="C21" s="9">
        <v>0</v>
      </c>
      <c r="E21" s="9">
        <v>0</v>
      </c>
      <c r="G21" s="9">
        <v>0</v>
      </c>
      <c r="I21" s="9">
        <v>0</v>
      </c>
      <c r="K21" s="9">
        <v>21677954</v>
      </c>
      <c r="M21" s="9">
        <v>725034837434</v>
      </c>
      <c r="O21" s="9">
        <v>701321887179</v>
      </c>
      <c r="Q21" s="25">
        <v>23712950255</v>
      </c>
      <c r="R21" s="25"/>
    </row>
    <row r="22" spans="1:18" ht="21.75" customHeight="1" x14ac:dyDescent="0.2">
      <c r="A22" s="8" t="s">
        <v>84</v>
      </c>
      <c r="C22" s="9">
        <v>0</v>
      </c>
      <c r="E22" s="9">
        <v>0</v>
      </c>
      <c r="G22" s="9">
        <v>0</v>
      </c>
      <c r="I22" s="9">
        <v>0</v>
      </c>
      <c r="K22" s="9">
        <v>5200000</v>
      </c>
      <c r="M22" s="9">
        <v>208267142698</v>
      </c>
      <c r="O22" s="9">
        <v>199192141492</v>
      </c>
      <c r="Q22" s="25">
        <v>9075001206</v>
      </c>
      <c r="R22" s="25"/>
    </row>
    <row r="23" spans="1:18" ht="21.75" customHeight="1" x14ac:dyDescent="0.2">
      <c r="A23" s="8" t="s">
        <v>36</v>
      </c>
      <c r="C23" s="9">
        <v>0</v>
      </c>
      <c r="E23" s="9">
        <v>0</v>
      </c>
      <c r="G23" s="9">
        <v>0</v>
      </c>
      <c r="I23" s="9">
        <v>0</v>
      </c>
      <c r="K23" s="9">
        <v>1000000</v>
      </c>
      <c r="M23" s="9">
        <v>31577078196</v>
      </c>
      <c r="O23" s="9">
        <v>28166717750</v>
      </c>
      <c r="Q23" s="25">
        <v>3410360446</v>
      </c>
      <c r="R23" s="25"/>
    </row>
    <row r="24" spans="1:18" ht="21.75" customHeight="1" x14ac:dyDescent="0.2">
      <c r="A24" s="8" t="s">
        <v>85</v>
      </c>
      <c r="C24" s="9">
        <v>0</v>
      </c>
      <c r="E24" s="9">
        <v>0</v>
      </c>
      <c r="G24" s="9">
        <v>0</v>
      </c>
      <c r="I24" s="9">
        <v>0</v>
      </c>
      <c r="K24" s="9">
        <v>3205522</v>
      </c>
      <c r="M24" s="9">
        <v>44818150650</v>
      </c>
      <c r="O24" s="9">
        <v>44560353450</v>
      </c>
      <c r="Q24" s="25">
        <v>257797200</v>
      </c>
      <c r="R24" s="25"/>
    </row>
    <row r="25" spans="1:18" ht="21.75" customHeight="1" x14ac:dyDescent="0.2">
      <c r="A25" s="20" t="s">
        <v>20</v>
      </c>
      <c r="C25" s="11">
        <v>0</v>
      </c>
      <c r="E25" s="11">
        <v>0</v>
      </c>
      <c r="G25" s="11">
        <v>0</v>
      </c>
      <c r="I25" s="11">
        <v>0</v>
      </c>
      <c r="K25" s="11">
        <v>1800000</v>
      </c>
      <c r="M25" s="11">
        <v>21201874398</v>
      </c>
      <c r="O25" s="11">
        <v>18582253526</v>
      </c>
      <c r="Q25" s="26">
        <v>2619620872</v>
      </c>
      <c r="R25" s="26"/>
    </row>
    <row r="26" spans="1:18" ht="21.75" customHeight="1" x14ac:dyDescent="0.2">
      <c r="A26" s="22" t="s">
        <v>25</v>
      </c>
      <c r="C26" s="13">
        <f>SUM(C8:C25)</f>
        <v>825522037</v>
      </c>
      <c r="E26" s="13">
        <f>SUM(E8:E25)</f>
        <v>11247547414519</v>
      </c>
      <c r="G26" s="13">
        <f>SUM(G8:G25)</f>
        <v>10920801656702</v>
      </c>
      <c r="I26" s="13">
        <f>SUM(I8:I25)</f>
        <v>326745757817</v>
      </c>
      <c r="K26" s="13">
        <f>SUM(K8:K25)</f>
        <v>2406930726</v>
      </c>
      <c r="M26" s="13">
        <f>SUM(M8:M25)</f>
        <v>34460287299632</v>
      </c>
      <c r="O26" s="13">
        <f>SUM(O8:O25)</f>
        <v>34078938962428</v>
      </c>
      <c r="Q26" s="34">
        <f>SUM(Q8:R25)</f>
        <v>381348337204</v>
      </c>
      <c r="R26" s="34"/>
    </row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showGridLines="0" rightToLeft="1" view="pageBreakPreview" zoomScale="124" zoomScaleNormal="100" zoomScaleSheetLayoutView="124" workbookViewId="0">
      <selection activeCell="G24" sqref="G24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21.75" customHeight="1" x14ac:dyDescent="0.2">
      <c r="A5" s="33" t="s">
        <v>107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21.75" customHeight="1" x14ac:dyDescent="0.2">
      <c r="A6" s="29" t="s">
        <v>56</v>
      </c>
      <c r="C6" s="29" t="s">
        <v>72</v>
      </c>
      <c r="D6" s="29"/>
      <c r="E6" s="29"/>
      <c r="F6" s="29"/>
      <c r="G6" s="29"/>
      <c r="H6" s="29"/>
      <c r="I6" s="29"/>
      <c r="K6" s="29" t="s">
        <v>73</v>
      </c>
      <c r="L6" s="29"/>
      <c r="M6" s="29"/>
      <c r="N6" s="29"/>
      <c r="O6" s="29"/>
      <c r="P6" s="29"/>
      <c r="Q6" s="29"/>
      <c r="R6" s="29"/>
    </row>
    <row r="7" spans="1:18" ht="37.5" customHeight="1" x14ac:dyDescent="0.2">
      <c r="A7" s="29"/>
      <c r="C7" s="15" t="s">
        <v>13</v>
      </c>
      <c r="D7" s="3"/>
      <c r="E7" s="15" t="s">
        <v>15</v>
      </c>
      <c r="F7" s="3"/>
      <c r="G7" s="15" t="s">
        <v>105</v>
      </c>
      <c r="H7" s="3"/>
      <c r="I7" s="15" t="s">
        <v>108</v>
      </c>
      <c r="K7" s="15" t="s">
        <v>13</v>
      </c>
      <c r="L7" s="3"/>
      <c r="M7" s="15" t="s">
        <v>15</v>
      </c>
      <c r="N7" s="3"/>
      <c r="O7" s="15" t="s">
        <v>105</v>
      </c>
      <c r="P7" s="3"/>
      <c r="Q7" s="35" t="s">
        <v>108</v>
      </c>
      <c r="R7" s="35"/>
    </row>
    <row r="8" spans="1:18" ht="21.75" customHeight="1" x14ac:dyDescent="0.2">
      <c r="A8" s="5" t="s">
        <v>38</v>
      </c>
      <c r="C8" s="6">
        <v>39000000</v>
      </c>
      <c r="E8" s="6">
        <v>808717675350</v>
      </c>
      <c r="G8" s="6">
        <v>803519585144</v>
      </c>
      <c r="I8" s="6">
        <v>5198090205</v>
      </c>
      <c r="K8" s="6">
        <v>39000000</v>
      </c>
      <c r="M8" s="6">
        <v>808717675350</v>
      </c>
      <c r="O8" s="6">
        <v>802320323580</v>
      </c>
      <c r="Q8" s="31">
        <v>6397351769</v>
      </c>
      <c r="R8" s="31"/>
    </row>
    <row r="9" spans="1:18" ht="21.75" customHeight="1" x14ac:dyDescent="0.2">
      <c r="A9" s="8" t="s">
        <v>40</v>
      </c>
      <c r="C9" s="9">
        <v>7000000</v>
      </c>
      <c r="E9" s="9">
        <v>155048804662</v>
      </c>
      <c r="G9" s="9">
        <v>155163195305</v>
      </c>
      <c r="I9" s="9">
        <v>-114390642</v>
      </c>
      <c r="K9" s="9">
        <v>7000000</v>
      </c>
      <c r="M9" s="9">
        <v>155048804662</v>
      </c>
      <c r="O9" s="9">
        <v>155163195305</v>
      </c>
      <c r="Q9" s="25">
        <v>-114390642</v>
      </c>
      <c r="R9" s="25"/>
    </row>
    <row r="10" spans="1:18" ht="21.75" customHeight="1" x14ac:dyDescent="0.2">
      <c r="A10" s="8" t="s">
        <v>39</v>
      </c>
      <c r="C10" s="9">
        <v>10468000</v>
      </c>
      <c r="E10" s="9">
        <v>156909778175</v>
      </c>
      <c r="G10" s="9">
        <v>156005196941</v>
      </c>
      <c r="I10" s="9">
        <v>904581234</v>
      </c>
      <c r="K10" s="9">
        <v>10468000</v>
      </c>
      <c r="M10" s="9">
        <v>156909778175</v>
      </c>
      <c r="O10" s="9">
        <v>151085422923</v>
      </c>
      <c r="Q10" s="25">
        <v>5824355252</v>
      </c>
      <c r="R10" s="25"/>
    </row>
    <row r="11" spans="1:18" ht="21.75" customHeight="1" x14ac:dyDescent="0.2">
      <c r="A11" s="8" t="s">
        <v>36</v>
      </c>
      <c r="C11" s="9">
        <v>17504029</v>
      </c>
      <c r="E11" s="9">
        <v>575985153747</v>
      </c>
      <c r="G11" s="9">
        <v>561234698536</v>
      </c>
      <c r="I11" s="9">
        <v>14750455211</v>
      </c>
      <c r="K11" s="9">
        <v>17504029</v>
      </c>
      <c r="M11" s="9">
        <v>575985153747</v>
      </c>
      <c r="O11" s="9">
        <v>496492255701</v>
      </c>
      <c r="Q11" s="25">
        <v>79492898046</v>
      </c>
      <c r="R11" s="25"/>
    </row>
    <row r="12" spans="1:18" ht="21.75" customHeight="1" x14ac:dyDescent="0.2">
      <c r="A12" s="8" t="s">
        <v>24</v>
      </c>
      <c r="C12" s="9">
        <v>90950000</v>
      </c>
      <c r="E12" s="9">
        <v>2699162076600</v>
      </c>
      <c r="G12" s="9">
        <v>2552693650000</v>
      </c>
      <c r="I12" s="9">
        <v>146468426600</v>
      </c>
      <c r="K12" s="9">
        <v>90950000</v>
      </c>
      <c r="M12" s="9">
        <v>2699162076600</v>
      </c>
      <c r="O12" s="9">
        <v>2552693650000</v>
      </c>
      <c r="Q12" s="25">
        <v>146468426600</v>
      </c>
      <c r="R12" s="25"/>
    </row>
    <row r="13" spans="1:18" ht="21.75" customHeight="1" x14ac:dyDescent="0.2">
      <c r="A13" s="8" t="s">
        <v>35</v>
      </c>
      <c r="C13" s="9">
        <v>6100000</v>
      </c>
      <c r="E13" s="9">
        <v>126284415443</v>
      </c>
      <c r="G13" s="9">
        <v>123299509850</v>
      </c>
      <c r="I13" s="9">
        <v>2984905593</v>
      </c>
      <c r="K13" s="9">
        <v>6100000</v>
      </c>
      <c r="M13" s="9">
        <v>126284415443</v>
      </c>
      <c r="O13" s="9">
        <v>120680623374</v>
      </c>
      <c r="Q13" s="25">
        <v>5603792069</v>
      </c>
      <c r="R13" s="25"/>
    </row>
    <row r="14" spans="1:18" ht="21.75" customHeight="1" x14ac:dyDescent="0.2">
      <c r="A14" s="8" t="s">
        <v>34</v>
      </c>
      <c r="C14" s="9">
        <v>7481493</v>
      </c>
      <c r="E14" s="9">
        <v>124280876818</v>
      </c>
      <c r="G14" s="9">
        <v>125143490833</v>
      </c>
      <c r="I14" s="9">
        <v>-862614014</v>
      </c>
      <c r="K14" s="9">
        <v>7481493</v>
      </c>
      <c r="M14" s="9">
        <v>124280876818</v>
      </c>
      <c r="O14" s="9">
        <v>124643995432</v>
      </c>
      <c r="Q14" s="25">
        <v>-363118613</v>
      </c>
      <c r="R14" s="25"/>
    </row>
    <row r="15" spans="1:18" ht="21.75" customHeight="1" x14ac:dyDescent="0.2">
      <c r="A15" s="8" t="s">
        <v>20</v>
      </c>
      <c r="C15" s="9">
        <v>27010699</v>
      </c>
      <c r="E15" s="9">
        <v>326311165803</v>
      </c>
      <c r="G15" s="9">
        <v>329280084598</v>
      </c>
      <c r="I15" s="9">
        <v>-2968918794</v>
      </c>
      <c r="K15" s="9">
        <v>27010699</v>
      </c>
      <c r="M15" s="9">
        <v>326311165803</v>
      </c>
      <c r="O15" s="9">
        <v>281869871289</v>
      </c>
      <c r="Q15" s="25">
        <v>44441294514</v>
      </c>
      <c r="R15" s="25"/>
    </row>
    <row r="16" spans="1:18" ht="21.75" customHeight="1" x14ac:dyDescent="0.2">
      <c r="A16" s="8" t="s">
        <v>22</v>
      </c>
      <c r="C16" s="9">
        <v>2151364</v>
      </c>
      <c r="E16" s="9">
        <v>504648874148</v>
      </c>
      <c r="G16" s="9">
        <v>407286173829</v>
      </c>
      <c r="I16" s="9">
        <v>97362700319</v>
      </c>
      <c r="K16" s="9">
        <v>2151364</v>
      </c>
      <c r="M16" s="9">
        <v>504648874148</v>
      </c>
      <c r="O16" s="9">
        <v>386081697630</v>
      </c>
      <c r="Q16" s="25">
        <v>118567176518</v>
      </c>
      <c r="R16" s="25"/>
    </row>
    <row r="17" spans="1:18" ht="21.75" customHeight="1" x14ac:dyDescent="0.2">
      <c r="A17" s="8" t="s">
        <v>19</v>
      </c>
      <c r="C17" s="9">
        <v>556147590</v>
      </c>
      <c r="E17" s="9">
        <v>2610795663972</v>
      </c>
      <c r="G17" s="9">
        <v>2513557438593</v>
      </c>
      <c r="I17" s="9">
        <v>97238225379</v>
      </c>
      <c r="K17" s="9">
        <v>556147590</v>
      </c>
      <c r="M17" s="9">
        <v>2610795663972</v>
      </c>
      <c r="O17" s="9">
        <v>2916116974513</v>
      </c>
      <c r="Q17" s="25">
        <v>-305321310540</v>
      </c>
      <c r="R17" s="25"/>
    </row>
    <row r="18" spans="1:18" ht="21.75" customHeight="1" x14ac:dyDescent="0.2">
      <c r="A18" s="8" t="s">
        <v>41</v>
      </c>
      <c r="C18" s="9">
        <v>6056517</v>
      </c>
      <c r="E18" s="9">
        <v>223899518290</v>
      </c>
      <c r="G18" s="9">
        <v>222178829000</v>
      </c>
      <c r="I18" s="9">
        <v>1720689290</v>
      </c>
      <c r="K18" s="9">
        <v>6056517</v>
      </c>
      <c r="M18" s="9">
        <v>223899518290</v>
      </c>
      <c r="O18" s="9">
        <v>222178829000</v>
      </c>
      <c r="Q18" s="25">
        <v>1720689290</v>
      </c>
      <c r="R18" s="25"/>
    </row>
    <row r="19" spans="1:18" ht="21.75" customHeight="1" x14ac:dyDescent="0.2">
      <c r="A19" s="8" t="s">
        <v>23</v>
      </c>
      <c r="C19" s="9">
        <v>95723937</v>
      </c>
      <c r="E19" s="9">
        <v>597819917549</v>
      </c>
      <c r="G19" s="9">
        <v>521167661534</v>
      </c>
      <c r="I19" s="9">
        <v>76652256015</v>
      </c>
      <c r="K19" s="9">
        <v>95723937</v>
      </c>
      <c r="M19" s="9">
        <v>597819917549</v>
      </c>
      <c r="O19" s="9">
        <v>522089307038</v>
      </c>
      <c r="Q19" s="25">
        <v>75730610511</v>
      </c>
      <c r="R19" s="25"/>
    </row>
    <row r="20" spans="1:18" ht="21.75" customHeight="1" x14ac:dyDescent="0.2">
      <c r="A20" s="8" t="s">
        <v>21</v>
      </c>
      <c r="C20" s="9">
        <v>455719</v>
      </c>
      <c r="E20" s="9">
        <v>22326921204</v>
      </c>
      <c r="G20" s="9">
        <v>11279124455</v>
      </c>
      <c r="I20" s="9">
        <v>11047796749</v>
      </c>
      <c r="K20" s="9">
        <v>455719</v>
      </c>
      <c r="M20" s="9">
        <v>22326921204</v>
      </c>
      <c r="O20" s="9">
        <v>21124408083</v>
      </c>
      <c r="Q20" s="25">
        <v>1202513121</v>
      </c>
      <c r="R20" s="25"/>
    </row>
    <row r="21" spans="1:18" ht="21.75" customHeight="1" x14ac:dyDescent="0.2">
      <c r="A21" s="20" t="s">
        <v>42</v>
      </c>
      <c r="C21" s="11">
        <v>544958</v>
      </c>
      <c r="E21" s="11">
        <v>7894074364</v>
      </c>
      <c r="G21" s="11">
        <v>7796318178</v>
      </c>
      <c r="I21" s="11">
        <v>97756186</v>
      </c>
      <c r="K21" s="11">
        <v>544958</v>
      </c>
      <c r="M21" s="11">
        <v>7894074364</v>
      </c>
      <c r="O21" s="11">
        <v>7796318178</v>
      </c>
      <c r="Q21" s="26">
        <v>97756186</v>
      </c>
      <c r="R21" s="26"/>
    </row>
    <row r="22" spans="1:18" ht="21.75" customHeight="1" x14ac:dyDescent="0.2">
      <c r="A22" s="22" t="s">
        <v>25</v>
      </c>
      <c r="C22" s="13">
        <f>SUM(C8:C21)</f>
        <v>866594306</v>
      </c>
      <c r="E22" s="13">
        <f>SUM(E8:E21)</f>
        <v>8940084916125</v>
      </c>
      <c r="G22" s="13">
        <f>SUM(G8:G21)</f>
        <v>8489604956796</v>
      </c>
      <c r="I22" s="13">
        <f>SUM(I8:I21)</f>
        <v>450479959331</v>
      </c>
      <c r="K22" s="13">
        <f>SUM(K8:K21)</f>
        <v>866594306</v>
      </c>
      <c r="M22" s="13">
        <f>SUM(M8:M21)</f>
        <v>8940084916125</v>
      </c>
      <c r="O22" s="13">
        <f>SUM(O8:O21)</f>
        <v>8760336872046</v>
      </c>
      <c r="Q22" s="34">
        <f>SUM(Q8:R21)</f>
        <v>179748044081</v>
      </c>
      <c r="R22" s="34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6"/>
  <sheetViews>
    <sheetView showGridLines="0" rightToLeft="1" view="pageBreakPreview" zoomScaleNormal="100" zoomScaleSheetLayoutView="100" workbookViewId="0">
      <selection activeCell="C20" sqref="C2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8" bestFit="1" customWidth="1"/>
    <col min="15" max="15" width="1.28515625" customWidth="1"/>
    <col min="16" max="16" width="14.28515625" customWidth="1"/>
    <col min="17" max="17" width="1.28515625" customWidth="1"/>
    <col min="18" max="18" width="17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" bestFit="1" customWidth="1"/>
    <col min="25" max="25" width="1.28515625" customWidth="1"/>
    <col min="26" max="26" width="23.85546875" bestFit="1" customWidth="1"/>
    <col min="27" max="27" width="1.28515625" customWidth="1"/>
    <col min="28" max="28" width="19.1406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33" t="s">
        <v>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28" ht="14.45" customHeight="1" x14ac:dyDescent="0.2">
      <c r="A5" s="33" t="s">
        <v>5</v>
      </c>
      <c r="B5" s="33"/>
      <c r="C5" s="33" t="s">
        <v>6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28" ht="14.45" customHeight="1" x14ac:dyDescent="0.2">
      <c r="F6" s="29" t="s">
        <v>7</v>
      </c>
      <c r="G6" s="29"/>
      <c r="H6" s="29"/>
      <c r="I6" s="29"/>
      <c r="J6" s="29"/>
      <c r="L6" s="29" t="s">
        <v>8</v>
      </c>
      <c r="M6" s="29"/>
      <c r="N6" s="29"/>
      <c r="O6" s="29"/>
      <c r="P6" s="29"/>
      <c r="Q6" s="29"/>
      <c r="R6" s="29"/>
      <c r="T6" s="29" t="s">
        <v>9</v>
      </c>
      <c r="U6" s="29"/>
      <c r="V6" s="29"/>
      <c r="W6" s="29"/>
      <c r="X6" s="29"/>
      <c r="Y6" s="29"/>
      <c r="Z6" s="29"/>
      <c r="AA6" s="29"/>
      <c r="AB6" s="29"/>
    </row>
    <row r="7" spans="1:28" ht="14.45" customHeight="1" x14ac:dyDescent="0.2">
      <c r="F7" s="3"/>
      <c r="G7" s="3"/>
      <c r="H7" s="3"/>
      <c r="I7" s="3"/>
      <c r="J7" s="3"/>
      <c r="L7" s="32" t="s">
        <v>10</v>
      </c>
      <c r="M7" s="32"/>
      <c r="N7" s="32"/>
      <c r="O7" s="3"/>
      <c r="P7" s="32" t="s">
        <v>11</v>
      </c>
      <c r="Q7" s="32"/>
      <c r="R7" s="3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9" t="s">
        <v>12</v>
      </c>
      <c r="B8" s="29"/>
      <c r="C8" s="29"/>
      <c r="E8" s="29" t="s">
        <v>13</v>
      </c>
      <c r="F8" s="2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0" t="s">
        <v>19</v>
      </c>
      <c r="B9" s="30"/>
      <c r="C9" s="30"/>
      <c r="E9" s="31">
        <v>538088309</v>
      </c>
      <c r="F9" s="31"/>
      <c r="H9" s="6">
        <v>2264024206747</v>
      </c>
      <c r="J9" s="6">
        <v>2466872912329.1099</v>
      </c>
      <c r="L9" s="6">
        <v>59097154</v>
      </c>
      <c r="N9" s="6">
        <v>264704959838</v>
      </c>
      <c r="P9" s="6">
        <v>-41037873</v>
      </c>
      <c r="R9" s="6">
        <v>184291525658</v>
      </c>
      <c r="T9" s="6">
        <v>556147590</v>
      </c>
      <c r="V9" s="6">
        <v>4698</v>
      </c>
      <c r="X9" s="6">
        <v>2355821489831</v>
      </c>
      <c r="Z9" s="6">
        <v>2610795663972.8599</v>
      </c>
      <c r="AB9" s="7">
        <v>28.94</v>
      </c>
    </row>
    <row r="10" spans="1:28" ht="21.75" customHeight="1" x14ac:dyDescent="0.2">
      <c r="A10" s="28" t="s">
        <v>20</v>
      </c>
      <c r="B10" s="28"/>
      <c r="C10" s="28"/>
      <c r="E10" s="25">
        <v>27010699</v>
      </c>
      <c r="F10" s="25"/>
      <c r="H10" s="9">
        <v>234524635319</v>
      </c>
      <c r="J10" s="9">
        <v>329280084598.87201</v>
      </c>
      <c r="L10" s="9">
        <v>0</v>
      </c>
      <c r="N10" s="9">
        <v>0</v>
      </c>
      <c r="P10" s="9">
        <v>0</v>
      </c>
      <c r="R10" s="9">
        <v>0</v>
      </c>
      <c r="T10" s="9">
        <v>27010699</v>
      </c>
      <c r="V10" s="9">
        <v>12090</v>
      </c>
      <c r="X10" s="9">
        <v>234524635319</v>
      </c>
      <c r="Z10" s="9">
        <v>326311165803.30798</v>
      </c>
      <c r="AB10" s="10">
        <v>3.62</v>
      </c>
    </row>
    <row r="11" spans="1:28" ht="21.75" customHeight="1" x14ac:dyDescent="0.2">
      <c r="A11" s="28" t="s">
        <v>21</v>
      </c>
      <c r="B11" s="28"/>
      <c r="C11" s="28"/>
      <c r="E11" s="25">
        <v>955719</v>
      </c>
      <c r="F11" s="25"/>
      <c r="H11" s="9">
        <v>42623999057</v>
      </c>
      <c r="J11" s="9">
        <v>34456134940.444801</v>
      </c>
      <c r="L11" s="9">
        <v>0</v>
      </c>
      <c r="N11" s="9">
        <v>0</v>
      </c>
      <c r="P11" s="9">
        <v>-500000</v>
      </c>
      <c r="R11" s="9">
        <v>20604328850</v>
      </c>
      <c r="T11" s="9">
        <v>455719</v>
      </c>
      <c r="V11" s="9">
        <v>49030</v>
      </c>
      <c r="X11" s="9">
        <v>20324557979</v>
      </c>
      <c r="Z11" s="9">
        <v>22326921204.046799</v>
      </c>
      <c r="AB11" s="10">
        <v>0.25</v>
      </c>
    </row>
    <row r="12" spans="1:28" ht="21.75" customHeight="1" x14ac:dyDescent="0.2">
      <c r="A12" s="28" t="s">
        <v>22</v>
      </c>
      <c r="B12" s="28"/>
      <c r="C12" s="28"/>
      <c r="E12" s="25">
        <v>1856749</v>
      </c>
      <c r="F12" s="25"/>
      <c r="H12" s="9">
        <v>320363225807</v>
      </c>
      <c r="J12" s="9">
        <v>341567702006.91602</v>
      </c>
      <c r="L12" s="9">
        <v>611415</v>
      </c>
      <c r="N12" s="9">
        <v>122526230319</v>
      </c>
      <c r="P12" s="9">
        <v>-316800</v>
      </c>
      <c r="R12" s="9">
        <v>71479074706</v>
      </c>
      <c r="T12" s="9">
        <v>2151364</v>
      </c>
      <c r="V12" s="9">
        <v>234750</v>
      </c>
      <c r="X12" s="9">
        <v>386081697630</v>
      </c>
      <c r="Z12" s="9">
        <v>504648874148.76001</v>
      </c>
      <c r="AB12" s="10">
        <v>5.59</v>
      </c>
    </row>
    <row r="13" spans="1:28" ht="21.75" customHeight="1" x14ac:dyDescent="0.2">
      <c r="A13" s="28" t="s">
        <v>23</v>
      </c>
      <c r="B13" s="28"/>
      <c r="C13" s="28"/>
      <c r="E13" s="25">
        <v>237056040</v>
      </c>
      <c r="F13" s="25"/>
      <c r="H13" s="9">
        <v>900102476150</v>
      </c>
      <c r="J13" s="9">
        <v>899180830646.84204</v>
      </c>
      <c r="L13" s="9">
        <v>67867897</v>
      </c>
      <c r="N13" s="9">
        <v>420705285903</v>
      </c>
      <c r="P13" s="9">
        <v>-209200000</v>
      </c>
      <c r="R13" s="9">
        <v>1146571347340</v>
      </c>
      <c r="T13" s="9">
        <v>95723937</v>
      </c>
      <c r="V13" s="9">
        <v>6250</v>
      </c>
      <c r="X13" s="9">
        <v>522089307038</v>
      </c>
      <c r="Z13" s="9">
        <v>597819917549.25</v>
      </c>
      <c r="AB13" s="10">
        <v>6.63</v>
      </c>
    </row>
    <row r="14" spans="1:28" ht="21.75" customHeight="1" x14ac:dyDescent="0.2">
      <c r="A14" s="24" t="s">
        <v>24</v>
      </c>
      <c r="B14" s="24"/>
      <c r="C14" s="24"/>
      <c r="D14" s="21"/>
      <c r="E14" s="25">
        <v>0</v>
      </c>
      <c r="F14" s="50"/>
      <c r="H14" s="49">
        <v>0</v>
      </c>
      <c r="J14" s="49">
        <v>0</v>
      </c>
      <c r="L14" s="49">
        <v>96300000</v>
      </c>
      <c r="N14" s="49">
        <v>2702852100000</v>
      </c>
      <c r="P14" s="49">
        <v>-5350000</v>
      </c>
      <c r="R14" s="49">
        <v>156502219765</v>
      </c>
      <c r="T14" s="49">
        <v>90950000</v>
      </c>
      <c r="V14" s="49">
        <v>29700</v>
      </c>
      <c r="X14" s="49">
        <v>2552693650000</v>
      </c>
      <c r="Y14" s="21"/>
      <c r="Z14" s="11">
        <v>2699162076600</v>
      </c>
      <c r="AB14" s="12">
        <v>29.92</v>
      </c>
    </row>
    <row r="15" spans="1:28" ht="21.75" customHeight="1" thickBot="1" x14ac:dyDescent="0.25">
      <c r="A15" s="27" t="s">
        <v>25</v>
      </c>
      <c r="B15" s="27"/>
      <c r="C15" s="27"/>
      <c r="D15" s="27"/>
      <c r="F15" s="51">
        <f>SUM(E9:F14)</f>
        <v>804967516</v>
      </c>
      <c r="G15" s="49">
        <f t="shared" ref="G15:AA15" si="0">SUM(F9:G14)</f>
        <v>0</v>
      </c>
      <c r="H15" s="19">
        <f t="shared" si="0"/>
        <v>3761638543080</v>
      </c>
      <c r="I15" s="49">
        <f t="shared" si="0"/>
        <v>3761638543080</v>
      </c>
      <c r="J15" s="19">
        <f t="shared" si="0"/>
        <v>4071357664522.1846</v>
      </c>
      <c r="K15" s="49">
        <f t="shared" si="0"/>
        <v>4071357664522.1846</v>
      </c>
      <c r="L15" s="19">
        <f t="shared" si="0"/>
        <v>223876466</v>
      </c>
      <c r="M15" s="49">
        <f t="shared" si="0"/>
        <v>223876466</v>
      </c>
      <c r="N15" s="19">
        <f t="shared" si="0"/>
        <v>3510788576060</v>
      </c>
      <c r="O15" s="49">
        <f t="shared" si="0"/>
        <v>3510788576060</v>
      </c>
      <c r="P15" s="19">
        <f t="shared" si="0"/>
        <v>-256404673</v>
      </c>
      <c r="Q15" s="49">
        <f t="shared" si="0"/>
        <v>-256404673</v>
      </c>
      <c r="R15" s="19">
        <f t="shared" si="0"/>
        <v>1579448496319</v>
      </c>
      <c r="S15" s="49">
        <f t="shared" si="0"/>
        <v>1579448496319</v>
      </c>
      <c r="T15" s="19">
        <f t="shared" si="0"/>
        <v>772439309</v>
      </c>
      <c r="U15" s="49">
        <f t="shared" si="0"/>
        <v>772439309</v>
      </c>
      <c r="V15" s="19">
        <f t="shared" si="0"/>
        <v>336518</v>
      </c>
      <c r="W15" s="49">
        <f t="shared" si="0"/>
        <v>336518</v>
      </c>
      <c r="X15" s="19">
        <f t="shared" si="0"/>
        <v>6071535337797</v>
      </c>
      <c r="Y15" s="49">
        <f t="shared" si="0"/>
        <v>6071535337797</v>
      </c>
      <c r="Z15" s="19">
        <f t="shared" si="0"/>
        <v>6761064619278.2246</v>
      </c>
      <c r="AA15" s="49">
        <f t="shared" si="0"/>
        <v>6761064619278.2246</v>
      </c>
      <c r="AB15" s="14">
        <f>SUM(AA9:AB14)</f>
        <v>74.950000000000017</v>
      </c>
    </row>
    <row r="16" spans="1:28" ht="13.5" thickTop="1" x14ac:dyDescent="0.2"/>
    <row r="26" spans="26:26" x14ac:dyDescent="0.2">
      <c r="Z26" s="21"/>
    </row>
  </sheetData>
  <mergeCells count="2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2"/>
  <sheetViews>
    <sheetView showGridLines="0" rightToLeft="1" tabSelected="1" view="pageBreakPreview" zoomScale="93" zoomScaleNormal="100" zoomScaleSheetLayoutView="93" workbookViewId="0">
      <selection activeCell="W28" sqref="W28"/>
    </sheetView>
  </sheetViews>
  <sheetFormatPr defaultRowHeight="12.75" x14ac:dyDescent="0.2"/>
  <cols>
    <col min="1" max="1" width="5.140625" style="82" customWidth="1"/>
    <col min="2" max="2" width="14.28515625" style="82" customWidth="1"/>
    <col min="3" max="3" width="1.28515625" style="82" customWidth="1"/>
    <col min="4" max="4" width="2.5703125" style="82" customWidth="1"/>
    <col min="5" max="5" width="10.42578125" style="82" customWidth="1"/>
    <col min="6" max="6" width="1.28515625" style="82" customWidth="1"/>
    <col min="7" max="7" width="17.85546875" style="82" bestFit="1" customWidth="1"/>
    <col min="8" max="8" width="1.28515625" style="82" customWidth="1"/>
    <col min="9" max="9" width="17.7109375" style="82" bestFit="1" customWidth="1"/>
    <col min="10" max="10" width="1.28515625" style="82" customWidth="1"/>
    <col min="11" max="11" width="13" style="82" customWidth="1"/>
    <col min="12" max="12" width="1.28515625" style="82" customWidth="1"/>
    <col min="13" max="13" width="18.85546875" style="82" bestFit="1" customWidth="1"/>
    <col min="14" max="14" width="1.28515625" style="82" customWidth="1"/>
    <col min="15" max="15" width="13" style="82" customWidth="1"/>
    <col min="16" max="16" width="1.28515625" style="82" customWidth="1"/>
    <col min="17" max="17" width="17.85546875" style="82" bestFit="1" customWidth="1"/>
    <col min="18" max="18" width="1.28515625" style="82" customWidth="1"/>
    <col min="19" max="19" width="15.5703125" style="82" customWidth="1"/>
    <col min="20" max="20" width="1.28515625" style="82" customWidth="1"/>
    <col min="21" max="21" width="19.42578125" style="82" customWidth="1"/>
    <col min="22" max="22" width="1.28515625" style="82" customWidth="1"/>
    <col min="23" max="23" width="17.7109375" style="82" bestFit="1" customWidth="1"/>
    <col min="24" max="24" width="1.28515625" style="82" customWidth="1"/>
    <col min="25" max="25" width="17.7109375" style="82" bestFit="1" customWidth="1"/>
    <col min="26" max="26" width="1.28515625" style="82" customWidth="1"/>
    <col min="27" max="27" width="19.85546875" style="82" customWidth="1"/>
    <col min="28" max="28" width="0.28515625" style="82" customWidth="1"/>
    <col min="29" max="16384" width="9.140625" style="82"/>
  </cols>
  <sheetData>
    <row r="1" spans="1:27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</row>
    <row r="2" spans="1:27" ht="21.75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7" ht="14.45" customHeight="1" x14ac:dyDescent="0.2"/>
    <row r="5" spans="1:27" ht="14.45" customHeight="1" x14ac:dyDescent="0.2">
      <c r="A5" s="83" t="s">
        <v>27</v>
      </c>
      <c r="B5" s="84" t="s">
        <v>28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</row>
    <row r="6" spans="1:27" ht="14.45" customHeight="1" x14ac:dyDescent="0.2">
      <c r="E6" s="85" t="s">
        <v>7</v>
      </c>
      <c r="F6" s="85"/>
      <c r="G6" s="85"/>
      <c r="H6" s="85"/>
      <c r="I6" s="85"/>
      <c r="K6" s="85" t="s">
        <v>8</v>
      </c>
      <c r="L6" s="85"/>
      <c r="M6" s="85"/>
      <c r="N6" s="85"/>
      <c r="O6" s="85"/>
      <c r="P6" s="85"/>
      <c r="Q6" s="85"/>
      <c r="S6" s="85" t="s">
        <v>9</v>
      </c>
      <c r="T6" s="85"/>
      <c r="U6" s="85"/>
      <c r="V6" s="85"/>
      <c r="W6" s="85"/>
      <c r="X6" s="85"/>
      <c r="Y6" s="85"/>
      <c r="Z6" s="85"/>
      <c r="AA6" s="85"/>
    </row>
    <row r="7" spans="1:27" ht="14.45" customHeight="1" x14ac:dyDescent="0.2">
      <c r="E7" s="86"/>
      <c r="F7" s="86"/>
      <c r="G7" s="86"/>
      <c r="H7" s="86"/>
      <c r="I7" s="86"/>
      <c r="K7" s="87" t="s">
        <v>29</v>
      </c>
      <c r="L7" s="87"/>
      <c r="M7" s="87"/>
      <c r="N7" s="86"/>
      <c r="O7" s="87" t="s">
        <v>30</v>
      </c>
      <c r="P7" s="87"/>
      <c r="Q7" s="87"/>
      <c r="S7" s="86"/>
      <c r="T7" s="86"/>
      <c r="U7" s="86"/>
      <c r="V7" s="86"/>
      <c r="W7" s="86"/>
      <c r="X7" s="86"/>
      <c r="Y7" s="86"/>
      <c r="Z7" s="86"/>
      <c r="AA7" s="86"/>
    </row>
    <row r="8" spans="1:27" ht="14.45" customHeight="1" x14ac:dyDescent="0.2">
      <c r="A8" s="85" t="s">
        <v>31</v>
      </c>
      <c r="B8" s="85"/>
      <c r="D8" s="85" t="s">
        <v>32</v>
      </c>
      <c r="E8" s="85"/>
      <c r="G8" s="88" t="s">
        <v>14</v>
      </c>
      <c r="I8" s="88" t="s">
        <v>15</v>
      </c>
      <c r="K8" s="89" t="s">
        <v>13</v>
      </c>
      <c r="L8" s="86"/>
      <c r="M8" s="89" t="s">
        <v>14</v>
      </c>
      <c r="O8" s="89" t="s">
        <v>13</v>
      </c>
      <c r="P8" s="86"/>
      <c r="Q8" s="89" t="s">
        <v>16</v>
      </c>
      <c r="S8" s="88" t="s">
        <v>13</v>
      </c>
      <c r="U8" s="88" t="s">
        <v>33</v>
      </c>
      <c r="W8" s="88" t="s">
        <v>14</v>
      </c>
      <c r="Y8" s="88" t="s">
        <v>15</v>
      </c>
      <c r="AA8" s="88" t="s">
        <v>18</v>
      </c>
    </row>
    <row r="9" spans="1:27" ht="21.75" customHeight="1" x14ac:dyDescent="0.2">
      <c r="A9" s="90" t="s">
        <v>34</v>
      </c>
      <c r="B9" s="90"/>
      <c r="D9" s="91">
        <v>12311749</v>
      </c>
      <c r="E9" s="91"/>
      <c r="F9" s="92"/>
      <c r="G9" s="93">
        <v>198763777162</v>
      </c>
      <c r="H9" s="92"/>
      <c r="I9" s="93">
        <v>199263272563.763</v>
      </c>
      <c r="J9" s="92"/>
      <c r="K9" s="93">
        <v>528610292</v>
      </c>
      <c r="L9" s="92"/>
      <c r="M9" s="93">
        <v>8642608139989</v>
      </c>
      <c r="N9" s="92"/>
      <c r="O9" s="93">
        <v>-533440548</v>
      </c>
      <c r="P9" s="92"/>
      <c r="Q9" s="93">
        <v>8700075298288</v>
      </c>
      <c r="R9" s="92"/>
      <c r="S9" s="93">
        <v>7481493</v>
      </c>
      <c r="T9" s="92"/>
      <c r="U9" s="93">
        <v>16613</v>
      </c>
      <c r="V9" s="92"/>
      <c r="W9" s="93">
        <v>124643995432</v>
      </c>
      <c r="X9" s="92"/>
      <c r="Y9" s="93">
        <v>124280876818.313</v>
      </c>
      <c r="Z9" s="92"/>
      <c r="AA9" s="93">
        <v>1.38</v>
      </c>
    </row>
    <row r="10" spans="1:27" ht="21.75" customHeight="1" x14ac:dyDescent="0.2">
      <c r="A10" s="94" t="s">
        <v>35</v>
      </c>
      <c r="B10" s="94"/>
      <c r="D10" s="95">
        <v>7100000</v>
      </c>
      <c r="E10" s="95"/>
      <c r="F10" s="92"/>
      <c r="G10" s="96">
        <v>140464332124</v>
      </c>
      <c r="H10" s="92"/>
      <c r="I10" s="96">
        <v>143083218600</v>
      </c>
      <c r="J10" s="92"/>
      <c r="K10" s="96">
        <v>0</v>
      </c>
      <c r="L10" s="92"/>
      <c r="M10" s="96">
        <v>0</v>
      </c>
      <c r="N10" s="92"/>
      <c r="O10" s="96">
        <v>-1000000</v>
      </c>
      <c r="P10" s="92"/>
      <c r="Q10" s="96">
        <v>20389478611</v>
      </c>
      <c r="R10" s="92"/>
      <c r="S10" s="96">
        <v>6100000</v>
      </c>
      <c r="T10" s="92"/>
      <c r="U10" s="96">
        <v>20710</v>
      </c>
      <c r="V10" s="92"/>
      <c r="W10" s="96">
        <v>120680623374</v>
      </c>
      <c r="X10" s="92"/>
      <c r="Y10" s="96">
        <v>126284415443.75</v>
      </c>
      <c r="Z10" s="92"/>
      <c r="AA10" s="96">
        <v>1.4</v>
      </c>
    </row>
    <row r="11" spans="1:27" ht="21.75" customHeight="1" x14ac:dyDescent="0.2">
      <c r="A11" s="94" t="s">
        <v>36</v>
      </c>
      <c r="B11" s="94"/>
      <c r="D11" s="95">
        <v>17504029</v>
      </c>
      <c r="E11" s="95"/>
      <c r="F11" s="92"/>
      <c r="G11" s="96">
        <v>483229432657</v>
      </c>
      <c r="H11" s="92"/>
      <c r="I11" s="96">
        <v>561234698536.99805</v>
      </c>
      <c r="J11" s="92"/>
      <c r="K11" s="96">
        <v>0</v>
      </c>
      <c r="L11" s="92"/>
      <c r="M11" s="96">
        <v>0</v>
      </c>
      <c r="N11" s="92"/>
      <c r="O11" s="96">
        <v>0</v>
      </c>
      <c r="P11" s="92"/>
      <c r="Q11" s="96">
        <v>0</v>
      </c>
      <c r="R11" s="92"/>
      <c r="S11" s="96">
        <v>17504029</v>
      </c>
      <c r="T11" s="92"/>
      <c r="U11" s="96">
        <v>32918</v>
      </c>
      <c r="V11" s="92"/>
      <c r="W11" s="96">
        <v>483229432657</v>
      </c>
      <c r="X11" s="92"/>
      <c r="Y11" s="96">
        <v>575985153747.18298</v>
      </c>
      <c r="Z11" s="92"/>
      <c r="AA11" s="96">
        <v>6.38</v>
      </c>
    </row>
    <row r="12" spans="1:27" ht="21.75" customHeight="1" x14ac:dyDescent="0.2">
      <c r="A12" s="94" t="s">
        <v>37</v>
      </c>
      <c r="B12" s="94"/>
      <c r="D12" s="95">
        <v>1320000</v>
      </c>
      <c r="E12" s="95"/>
      <c r="F12" s="92"/>
      <c r="G12" s="96">
        <v>30299680119</v>
      </c>
      <c r="H12" s="92"/>
      <c r="I12" s="96">
        <v>30712990407</v>
      </c>
      <c r="J12" s="92"/>
      <c r="K12" s="96">
        <v>737000</v>
      </c>
      <c r="L12" s="92"/>
      <c r="M12" s="96">
        <v>17397668977</v>
      </c>
      <c r="N12" s="92"/>
      <c r="O12" s="96">
        <v>-2057000</v>
      </c>
      <c r="P12" s="92"/>
      <c r="Q12" s="96">
        <v>48420199569</v>
      </c>
      <c r="R12" s="92"/>
      <c r="S12" s="96">
        <v>0</v>
      </c>
      <c r="T12" s="92"/>
      <c r="U12" s="96">
        <v>0</v>
      </c>
      <c r="V12" s="92"/>
      <c r="W12" s="96">
        <v>0</v>
      </c>
      <c r="X12" s="92"/>
      <c r="Y12" s="96">
        <v>0</v>
      </c>
      <c r="Z12" s="92"/>
      <c r="AA12" s="96">
        <v>0</v>
      </c>
    </row>
    <row r="13" spans="1:27" ht="21.75" customHeight="1" x14ac:dyDescent="0.2">
      <c r="A13" s="94" t="s">
        <v>38</v>
      </c>
      <c r="B13" s="94"/>
      <c r="D13" s="95">
        <v>4000000</v>
      </c>
      <c r="E13" s="95"/>
      <c r="F13" s="92"/>
      <c r="G13" s="96">
        <v>79618925736</v>
      </c>
      <c r="H13" s="92"/>
      <c r="I13" s="96">
        <v>80818187300</v>
      </c>
      <c r="J13" s="92"/>
      <c r="K13" s="96">
        <v>35000000</v>
      </c>
      <c r="L13" s="92"/>
      <c r="M13" s="96">
        <v>722701397844</v>
      </c>
      <c r="N13" s="92"/>
      <c r="O13" s="96">
        <v>0</v>
      </c>
      <c r="P13" s="92"/>
      <c r="Q13" s="96">
        <v>0</v>
      </c>
      <c r="R13" s="92"/>
      <c r="S13" s="96">
        <v>39000000</v>
      </c>
      <c r="T13" s="92"/>
      <c r="U13" s="96">
        <v>20744</v>
      </c>
      <c r="V13" s="92"/>
      <c r="W13" s="96">
        <v>802320323580</v>
      </c>
      <c r="X13" s="92"/>
      <c r="Y13" s="96">
        <v>808717675350</v>
      </c>
      <c r="Z13" s="92"/>
      <c r="AA13" s="96">
        <v>8.9600000000000009</v>
      </c>
    </row>
    <row r="14" spans="1:27" ht="21.75" customHeight="1" x14ac:dyDescent="0.2">
      <c r="A14" s="94" t="s">
        <v>39</v>
      </c>
      <c r="B14" s="94"/>
      <c r="D14" s="95">
        <v>20901000</v>
      </c>
      <c r="E14" s="95"/>
      <c r="F14" s="92"/>
      <c r="G14" s="96">
        <v>300435699614</v>
      </c>
      <c r="H14" s="92"/>
      <c r="I14" s="96">
        <v>305355473632.59399</v>
      </c>
      <c r="J14" s="92"/>
      <c r="K14" s="96">
        <v>2000000</v>
      </c>
      <c r="L14" s="92"/>
      <c r="M14" s="96">
        <v>29372827228</v>
      </c>
      <c r="N14" s="92"/>
      <c r="O14" s="96">
        <v>-12433000</v>
      </c>
      <c r="P14" s="92"/>
      <c r="Q14" s="96">
        <v>184736218417</v>
      </c>
      <c r="R14" s="92"/>
      <c r="S14" s="96">
        <v>10468000</v>
      </c>
      <c r="T14" s="92"/>
      <c r="U14" s="96">
        <v>14995</v>
      </c>
      <c r="V14" s="92"/>
      <c r="W14" s="96">
        <v>151085422923</v>
      </c>
      <c r="X14" s="92"/>
      <c r="Y14" s="96">
        <v>156909778175.375</v>
      </c>
      <c r="Z14" s="92"/>
      <c r="AA14" s="96">
        <v>1.74</v>
      </c>
    </row>
    <row r="15" spans="1:27" ht="21.75" customHeight="1" x14ac:dyDescent="0.2">
      <c r="A15" s="94" t="s">
        <v>40</v>
      </c>
      <c r="B15" s="94"/>
      <c r="D15" s="95">
        <v>0</v>
      </c>
      <c r="E15" s="95"/>
      <c r="F15" s="92"/>
      <c r="G15" s="96">
        <v>0</v>
      </c>
      <c r="H15" s="92"/>
      <c r="I15" s="96">
        <v>0</v>
      </c>
      <c r="J15" s="92"/>
      <c r="K15" s="96">
        <v>7000000</v>
      </c>
      <c r="L15" s="92"/>
      <c r="M15" s="96">
        <v>155163195305</v>
      </c>
      <c r="N15" s="92"/>
      <c r="O15" s="96">
        <v>0</v>
      </c>
      <c r="P15" s="92"/>
      <c r="Q15" s="96">
        <v>0</v>
      </c>
      <c r="R15" s="92"/>
      <c r="S15" s="96">
        <v>7000000</v>
      </c>
      <c r="T15" s="92"/>
      <c r="U15" s="96">
        <v>22158</v>
      </c>
      <c r="V15" s="92"/>
      <c r="W15" s="96">
        <v>155163195305</v>
      </c>
      <c r="X15" s="92"/>
      <c r="Y15" s="96">
        <v>155048804662.5</v>
      </c>
      <c r="Z15" s="92"/>
      <c r="AA15" s="96">
        <v>1.72</v>
      </c>
    </row>
    <row r="16" spans="1:27" ht="21.75" customHeight="1" x14ac:dyDescent="0.2">
      <c r="A16" s="94" t="s">
        <v>41</v>
      </c>
      <c r="B16" s="94"/>
      <c r="D16" s="95">
        <v>0</v>
      </c>
      <c r="E16" s="95"/>
      <c r="F16" s="92"/>
      <c r="G16" s="96">
        <v>0</v>
      </c>
      <c r="H16" s="92"/>
      <c r="I16" s="96">
        <v>0</v>
      </c>
      <c r="J16" s="92"/>
      <c r="K16" s="96">
        <v>24056517</v>
      </c>
      <c r="L16" s="92"/>
      <c r="M16" s="96">
        <v>881292920051</v>
      </c>
      <c r="N16" s="92"/>
      <c r="O16" s="96">
        <v>-18000000</v>
      </c>
      <c r="P16" s="92"/>
      <c r="Q16" s="96">
        <v>662113755607</v>
      </c>
      <c r="R16" s="92"/>
      <c r="S16" s="96">
        <v>6056517</v>
      </c>
      <c r="T16" s="92"/>
      <c r="U16" s="96">
        <v>36982</v>
      </c>
      <c r="V16" s="92"/>
      <c r="W16" s="96">
        <v>222178829000</v>
      </c>
      <c r="X16" s="92"/>
      <c r="Y16" s="96">
        <v>223899518290.31299</v>
      </c>
      <c r="Z16" s="92"/>
      <c r="AA16" s="96">
        <v>2.48</v>
      </c>
    </row>
    <row r="17" spans="1:27" ht="21.75" customHeight="1" x14ac:dyDescent="0.2">
      <c r="A17" s="94" t="s">
        <v>42</v>
      </c>
      <c r="B17" s="94"/>
      <c r="D17" s="95">
        <v>0</v>
      </c>
      <c r="E17" s="95"/>
      <c r="F17" s="92"/>
      <c r="G17" s="96">
        <v>0</v>
      </c>
      <c r="H17" s="92"/>
      <c r="I17" s="96">
        <v>0</v>
      </c>
      <c r="J17" s="92"/>
      <c r="K17" s="96">
        <v>544958</v>
      </c>
      <c r="L17" s="92"/>
      <c r="M17" s="96">
        <v>7796318178</v>
      </c>
      <c r="N17" s="92"/>
      <c r="O17" s="96">
        <v>0</v>
      </c>
      <c r="P17" s="92"/>
      <c r="Q17" s="96">
        <v>0</v>
      </c>
      <c r="R17" s="92"/>
      <c r="S17" s="96">
        <v>544958</v>
      </c>
      <c r="T17" s="92"/>
      <c r="U17" s="96">
        <v>14491</v>
      </c>
      <c r="V17" s="92"/>
      <c r="W17" s="96">
        <v>7796318178</v>
      </c>
      <c r="X17" s="92"/>
      <c r="Y17" s="96">
        <v>7894074364.2731104</v>
      </c>
      <c r="Z17" s="92"/>
      <c r="AA17" s="96">
        <v>0.09</v>
      </c>
    </row>
    <row r="18" spans="1:27" ht="21.75" customHeight="1" x14ac:dyDescent="0.2">
      <c r="A18" s="97" t="s">
        <v>43</v>
      </c>
      <c r="B18" s="97"/>
      <c r="D18" s="98">
        <v>0</v>
      </c>
      <c r="E18" s="98"/>
      <c r="F18" s="92"/>
      <c r="G18" s="99">
        <v>0</v>
      </c>
      <c r="H18" s="92"/>
      <c r="I18" s="99">
        <v>0</v>
      </c>
      <c r="J18" s="92"/>
      <c r="K18" s="99">
        <v>2186816</v>
      </c>
      <c r="L18" s="92"/>
      <c r="M18" s="99">
        <v>51873374597</v>
      </c>
      <c r="N18" s="92"/>
      <c r="O18" s="99">
        <v>-2186816</v>
      </c>
      <c r="P18" s="92"/>
      <c r="Q18" s="99">
        <v>52363967708</v>
      </c>
      <c r="R18" s="92"/>
      <c r="S18" s="99">
        <v>0</v>
      </c>
      <c r="T18" s="92"/>
      <c r="U18" s="99">
        <v>0</v>
      </c>
      <c r="V18" s="92"/>
      <c r="W18" s="99">
        <v>0</v>
      </c>
      <c r="X18" s="92"/>
      <c r="Y18" s="99">
        <v>0</v>
      </c>
      <c r="Z18" s="92"/>
      <c r="AA18" s="99">
        <v>0</v>
      </c>
    </row>
    <row r="19" spans="1:27" ht="21.75" customHeight="1" thickBot="1" x14ac:dyDescent="0.25">
      <c r="A19" s="80" t="s">
        <v>25</v>
      </c>
      <c r="B19" s="80"/>
      <c r="D19" s="100">
        <f>SUM(D9:E18)</f>
        <v>63136778</v>
      </c>
      <c r="E19" s="100"/>
      <c r="F19" s="92"/>
      <c r="G19" s="101">
        <f>SUM(G9:G18)</f>
        <v>1232811847412</v>
      </c>
      <c r="H19" s="92"/>
      <c r="I19" s="101">
        <f>SUM(I9:I18)</f>
        <v>1320467841040.355</v>
      </c>
      <c r="J19" s="92"/>
      <c r="K19" s="101">
        <f>SUM(K9:K18)</f>
        <v>600135583</v>
      </c>
      <c r="L19" s="92"/>
      <c r="M19" s="101">
        <f>SUM(M9:M18)</f>
        <v>10508205842169</v>
      </c>
      <c r="N19" s="92"/>
      <c r="O19" s="101">
        <f>SUM(O9:O18)</f>
        <v>-569117364</v>
      </c>
      <c r="P19" s="92"/>
      <c r="Q19" s="101">
        <f>SUM(Q9:Q18)</f>
        <v>9668098918200</v>
      </c>
      <c r="R19" s="92"/>
      <c r="S19" s="101">
        <f>SUM(S9:S18)</f>
        <v>94154997</v>
      </c>
      <c r="T19" s="92"/>
      <c r="U19" s="101">
        <f>SUM(U9:U18)</f>
        <v>179611</v>
      </c>
      <c r="V19" s="92"/>
      <c r="W19" s="101">
        <f>SUM(W9:W18)</f>
        <v>2067098140449</v>
      </c>
      <c r="X19" s="92"/>
      <c r="Y19" s="101">
        <f>SUM(Y9:Y18)</f>
        <v>2179020296851.7073</v>
      </c>
      <c r="Z19" s="92"/>
      <c r="AA19" s="101">
        <f>SUM(AA9:AA18)</f>
        <v>24.15</v>
      </c>
    </row>
    <row r="20" spans="1:27" ht="13.5" thickTop="1" x14ac:dyDescent="0.2"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</row>
    <row r="21" spans="1:27" x14ac:dyDescent="0.2"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</row>
    <row r="22" spans="1:27" x14ac:dyDescent="0.2"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</row>
  </sheetData>
  <mergeCells count="3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9:B19"/>
    <mergeCell ref="D19:E19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showGridLines="0" rightToLeft="1" view="pageBreakPreview" zoomScale="96" zoomScaleNormal="100" zoomScaleSheetLayoutView="96" workbookViewId="0">
      <selection activeCell="V6" sqref="V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44</v>
      </c>
      <c r="B5" s="33" t="s">
        <v>45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4.45" customHeight="1" x14ac:dyDescent="0.2">
      <c r="D6" s="2" t="s">
        <v>7</v>
      </c>
      <c r="F6" s="29" t="s">
        <v>8</v>
      </c>
      <c r="G6" s="29"/>
      <c r="H6" s="29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9" t="s">
        <v>46</v>
      </c>
      <c r="B8" s="29"/>
      <c r="D8" s="2" t="s">
        <v>47</v>
      </c>
      <c r="F8" s="2" t="s">
        <v>48</v>
      </c>
      <c r="H8" s="2" t="s">
        <v>49</v>
      </c>
      <c r="J8" s="2" t="s">
        <v>47</v>
      </c>
      <c r="L8" s="2" t="s">
        <v>18</v>
      </c>
    </row>
    <row r="9" spans="1:12" ht="21.75" customHeight="1" x14ac:dyDescent="0.2">
      <c r="A9" s="30" t="s">
        <v>50</v>
      </c>
      <c r="B9" s="30"/>
      <c r="D9" s="53">
        <v>23661479895</v>
      </c>
      <c r="E9" s="52"/>
      <c r="F9" s="53">
        <v>51620977</v>
      </c>
      <c r="G9" s="52"/>
      <c r="H9" s="53">
        <v>23601125000</v>
      </c>
      <c r="I9" s="52"/>
      <c r="J9" s="53">
        <v>111975872</v>
      </c>
      <c r="K9" s="52"/>
      <c r="L9" s="53">
        <v>0</v>
      </c>
    </row>
    <row r="10" spans="1:12" ht="21.75" customHeight="1" x14ac:dyDescent="0.2">
      <c r="A10" s="28" t="s">
        <v>51</v>
      </c>
      <c r="B10" s="28"/>
      <c r="D10" s="55">
        <v>2000000000</v>
      </c>
      <c r="E10" s="52"/>
      <c r="F10" s="55">
        <v>0</v>
      </c>
      <c r="G10" s="52"/>
      <c r="H10" s="55">
        <v>0</v>
      </c>
      <c r="I10" s="52"/>
      <c r="J10" s="55">
        <v>2000000000</v>
      </c>
      <c r="K10" s="52"/>
      <c r="L10" s="63">
        <v>2.0000000000000001E-4</v>
      </c>
    </row>
    <row r="11" spans="1:12" ht="21.75" customHeight="1" x14ac:dyDescent="0.2">
      <c r="A11" s="28" t="s">
        <v>52</v>
      </c>
      <c r="B11" s="28"/>
      <c r="D11" s="55">
        <v>15422521349</v>
      </c>
      <c r="E11" s="52"/>
      <c r="F11" s="55">
        <v>5537064597001</v>
      </c>
      <c r="G11" s="52"/>
      <c r="H11" s="55">
        <v>5535332406372</v>
      </c>
      <c r="I11" s="52"/>
      <c r="J11" s="55">
        <v>17154711978</v>
      </c>
      <c r="K11" s="52"/>
      <c r="L11" s="63">
        <v>1.9E-3</v>
      </c>
    </row>
    <row r="12" spans="1:12" ht="21.75" customHeight="1" x14ac:dyDescent="0.2">
      <c r="A12" s="24" t="s">
        <v>50</v>
      </c>
      <c r="B12" s="24"/>
      <c r="D12" s="57">
        <v>1008248285</v>
      </c>
      <c r="E12" s="52"/>
      <c r="F12" s="57">
        <v>4126527</v>
      </c>
      <c r="G12" s="52"/>
      <c r="H12" s="57">
        <v>0</v>
      </c>
      <c r="I12" s="52"/>
      <c r="J12" s="57">
        <v>1012374812</v>
      </c>
      <c r="K12" s="52"/>
      <c r="L12" s="64">
        <v>1E-4</v>
      </c>
    </row>
    <row r="13" spans="1:12" ht="21.75" customHeight="1" thickBot="1" x14ac:dyDescent="0.25">
      <c r="A13" s="27" t="s">
        <v>25</v>
      </c>
      <c r="B13" s="27"/>
      <c r="D13" s="59">
        <f>SUM(D9:D12)</f>
        <v>42092249529</v>
      </c>
      <c r="E13" s="61">
        <f t="shared" ref="E13:K13" si="0">SUM(E9:E12)</f>
        <v>0</v>
      </c>
      <c r="F13" s="59">
        <f t="shared" si="0"/>
        <v>5537120344505</v>
      </c>
      <c r="G13" s="61">
        <f t="shared" si="0"/>
        <v>0</v>
      </c>
      <c r="H13" s="59">
        <f t="shared" si="0"/>
        <v>5558933531372</v>
      </c>
      <c r="I13" s="61">
        <f t="shared" si="0"/>
        <v>0</v>
      </c>
      <c r="J13" s="59">
        <f t="shared" si="0"/>
        <v>20279062662</v>
      </c>
      <c r="K13" s="61">
        <f t="shared" si="0"/>
        <v>0</v>
      </c>
      <c r="L13" s="62">
        <f>SUM(L9:L12)</f>
        <v>2.1999999999999997E-3</v>
      </c>
    </row>
    <row r="14" spans="1:12" ht="13.5" thickTop="1" x14ac:dyDescent="0.2"/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87" zoomScaleNormal="100" zoomScaleSheetLayoutView="87" workbookViewId="0">
      <selection activeCell="N15" sqref="N1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54</v>
      </c>
      <c r="B5" s="33" t="s">
        <v>55</v>
      </c>
      <c r="C5" s="33"/>
      <c r="D5" s="33"/>
      <c r="E5" s="33"/>
      <c r="F5" s="33"/>
      <c r="G5" s="33"/>
      <c r="H5" s="33"/>
      <c r="I5" s="33"/>
      <c r="J5" s="33"/>
    </row>
    <row r="6" spans="1:10" ht="14.45" customHeight="1" x14ac:dyDescent="0.2"/>
    <row r="7" spans="1:10" ht="14.45" customHeight="1" x14ac:dyDescent="0.2">
      <c r="A7" s="29" t="s">
        <v>56</v>
      </c>
      <c r="B7" s="29"/>
      <c r="D7" s="2" t="s">
        <v>57</v>
      </c>
      <c r="F7" s="2" t="s">
        <v>47</v>
      </c>
      <c r="H7" s="2" t="s">
        <v>58</v>
      </c>
      <c r="J7" s="2" t="s">
        <v>59</v>
      </c>
    </row>
    <row r="8" spans="1:10" ht="21.75" customHeight="1" x14ac:dyDescent="0.2">
      <c r="A8" s="30" t="s">
        <v>60</v>
      </c>
      <c r="B8" s="30"/>
      <c r="D8" s="65" t="s">
        <v>61</v>
      </c>
      <c r="E8" s="52"/>
      <c r="F8" s="53">
        <v>758366875017</v>
      </c>
      <c r="G8" s="52"/>
      <c r="H8" s="54">
        <v>97.38</v>
      </c>
      <c r="I8" s="52"/>
      <c r="J8" s="54">
        <v>8.41</v>
      </c>
    </row>
    <row r="9" spans="1:10" ht="21.75" customHeight="1" x14ac:dyDescent="0.2">
      <c r="A9" s="28" t="s">
        <v>62</v>
      </c>
      <c r="B9" s="28"/>
      <c r="D9" s="66" t="s">
        <v>63</v>
      </c>
      <c r="E9" s="52"/>
      <c r="F9" s="55">
        <v>18858842131</v>
      </c>
      <c r="G9" s="52"/>
      <c r="H9" s="56">
        <v>2.42</v>
      </c>
      <c r="I9" s="52"/>
      <c r="J9" s="56">
        <v>0.21</v>
      </c>
    </row>
    <row r="10" spans="1:10" ht="21.75" customHeight="1" x14ac:dyDescent="0.2">
      <c r="A10" s="28" t="s">
        <v>64</v>
      </c>
      <c r="B10" s="28"/>
      <c r="D10" s="66" t="s">
        <v>65</v>
      </c>
      <c r="E10" s="52"/>
      <c r="F10" s="55">
        <v>0</v>
      </c>
      <c r="G10" s="52"/>
      <c r="H10" s="56">
        <v>0</v>
      </c>
      <c r="I10" s="52"/>
      <c r="J10" s="56">
        <v>0</v>
      </c>
    </row>
    <row r="11" spans="1:10" ht="21.75" customHeight="1" x14ac:dyDescent="0.2">
      <c r="A11" s="28" t="s">
        <v>66</v>
      </c>
      <c r="B11" s="28"/>
      <c r="D11" s="66" t="s">
        <v>67</v>
      </c>
      <c r="E11" s="52"/>
      <c r="F11" s="55">
        <v>113794245</v>
      </c>
      <c r="G11" s="52"/>
      <c r="H11" s="56">
        <v>0.01</v>
      </c>
      <c r="I11" s="52"/>
      <c r="J11" s="56">
        <v>0</v>
      </c>
    </row>
    <row r="12" spans="1:10" ht="21.75" customHeight="1" x14ac:dyDescent="0.2">
      <c r="A12" s="24" t="s">
        <v>68</v>
      </c>
      <c r="B12" s="24"/>
      <c r="D12" s="67" t="s">
        <v>69</v>
      </c>
      <c r="E12" s="52"/>
      <c r="F12" s="57">
        <v>2516334</v>
      </c>
      <c r="G12" s="52"/>
      <c r="H12" s="58">
        <v>0</v>
      </c>
      <c r="I12" s="52"/>
      <c r="J12" s="58">
        <v>0</v>
      </c>
    </row>
    <row r="13" spans="1:10" ht="21.75" customHeight="1" x14ac:dyDescent="0.2">
      <c r="A13" s="27" t="s">
        <v>25</v>
      </c>
      <c r="B13" s="27"/>
      <c r="D13" s="68"/>
      <c r="E13" s="52"/>
      <c r="F13" s="59">
        <f>SUM(F8:F12)</f>
        <v>777342027727</v>
      </c>
      <c r="G13" s="52"/>
      <c r="H13" s="60">
        <f>SUM(H8:H12)</f>
        <v>99.81</v>
      </c>
      <c r="I13" s="52"/>
      <c r="J13" s="60">
        <f>SUM(J8:J12)</f>
        <v>8.620000000000001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6"/>
  <sheetViews>
    <sheetView showGridLines="0" rightToLeft="1" view="pageBreakPreview" topLeftCell="A2" zoomScale="120" zoomScaleNormal="100" zoomScaleSheetLayoutView="120" workbookViewId="0">
      <selection activeCell="Q25" sqref="Q2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28515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5.5703125" customWidth="1"/>
    <col min="13" max="13" width="1.28515625" customWidth="1"/>
    <col min="14" max="14" width="16.140625" bestFit="1" customWidth="1"/>
    <col min="15" max="16" width="1.28515625" customWidth="1"/>
    <col min="17" max="17" width="18.85546875" customWidth="1"/>
    <col min="18" max="18" width="1.28515625" customWidth="1"/>
    <col min="19" max="19" width="18.42578125" bestFit="1" customWidth="1"/>
    <col min="20" max="20" width="1.28515625" customWidth="1"/>
    <col min="21" max="21" width="18.42578125" bestFit="1" customWidth="1"/>
    <col min="22" max="22" width="1.28515625" customWidth="1"/>
    <col min="23" max="23" width="15.5703125" customWidth="1"/>
    <col min="24" max="24" width="0.28515625" customWidth="1"/>
  </cols>
  <sheetData>
    <row r="1" spans="1:26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6" ht="21.75" customHeight="1" x14ac:dyDescent="0.2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6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6" ht="14.45" customHeight="1" x14ac:dyDescent="0.2"/>
    <row r="5" spans="1:26" ht="14.45" customHeight="1" x14ac:dyDescent="0.2">
      <c r="A5" s="1" t="s">
        <v>70</v>
      </c>
      <c r="B5" s="33" t="s">
        <v>71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6" ht="14.45" customHeight="1" x14ac:dyDescent="0.2">
      <c r="D6" s="29" t="s">
        <v>72</v>
      </c>
      <c r="E6" s="29"/>
      <c r="F6" s="29"/>
      <c r="G6" s="29"/>
      <c r="H6" s="29"/>
      <c r="I6" s="29"/>
      <c r="J6" s="29"/>
      <c r="K6" s="29"/>
      <c r="L6" s="29"/>
      <c r="N6" s="29" t="s">
        <v>73</v>
      </c>
      <c r="O6" s="29"/>
      <c r="P6" s="29"/>
      <c r="Q6" s="29"/>
      <c r="R6" s="29"/>
      <c r="S6" s="29"/>
      <c r="T6" s="29"/>
      <c r="U6" s="29"/>
      <c r="V6" s="29"/>
      <c r="W6" s="29"/>
    </row>
    <row r="7" spans="1:26" ht="14.45" customHeight="1" x14ac:dyDescent="0.2">
      <c r="D7" s="3"/>
      <c r="E7" s="3"/>
      <c r="F7" s="3"/>
      <c r="G7" s="3"/>
      <c r="H7" s="3"/>
      <c r="I7" s="3"/>
      <c r="J7" s="32" t="s">
        <v>25</v>
      </c>
      <c r="K7" s="32"/>
      <c r="L7" s="32"/>
      <c r="N7" s="3"/>
      <c r="O7" s="3"/>
      <c r="P7" s="3"/>
      <c r="Q7" s="3"/>
      <c r="R7" s="3"/>
      <c r="S7" s="3"/>
      <c r="T7" s="3"/>
      <c r="U7" s="32" t="s">
        <v>25</v>
      </c>
      <c r="V7" s="32"/>
      <c r="W7" s="32"/>
    </row>
    <row r="8" spans="1:26" ht="14.45" customHeight="1" x14ac:dyDescent="0.2">
      <c r="A8" s="29" t="s">
        <v>74</v>
      </c>
      <c r="B8" s="29"/>
      <c r="D8" s="2" t="s">
        <v>75</v>
      </c>
      <c r="F8" s="2" t="s">
        <v>76</v>
      </c>
      <c r="H8" s="2" t="s">
        <v>77</v>
      </c>
      <c r="J8" s="4" t="s">
        <v>47</v>
      </c>
      <c r="K8" s="3"/>
      <c r="L8" s="4" t="s">
        <v>58</v>
      </c>
      <c r="N8" s="2" t="s">
        <v>75</v>
      </c>
      <c r="P8" s="29" t="s">
        <v>76</v>
      </c>
      <c r="Q8" s="29"/>
      <c r="S8" s="2" t="s">
        <v>77</v>
      </c>
      <c r="U8" s="4" t="s">
        <v>47</v>
      </c>
      <c r="V8" s="3"/>
      <c r="W8" s="4" t="s">
        <v>58</v>
      </c>
    </row>
    <row r="9" spans="1:26" ht="21.75" customHeight="1" x14ac:dyDescent="0.45">
      <c r="A9" s="30" t="s">
        <v>23</v>
      </c>
      <c r="B9" s="30"/>
      <c r="D9" s="6">
        <v>0</v>
      </c>
      <c r="F9" s="71">
        <v>76652256015</v>
      </c>
      <c r="G9" s="72"/>
      <c r="H9" s="71">
        <v>347852892325</v>
      </c>
      <c r="I9" s="72"/>
      <c r="J9" s="71">
        <v>424505148340</v>
      </c>
      <c r="K9" s="72"/>
      <c r="L9" s="71">
        <v>54.51</v>
      </c>
      <c r="M9" s="72"/>
      <c r="N9" s="71">
        <v>0</v>
      </c>
      <c r="O9" s="72"/>
      <c r="P9" s="73">
        <v>75730610511</v>
      </c>
      <c r="Q9" s="73"/>
      <c r="R9" s="72"/>
      <c r="S9" s="71">
        <v>347852892325</v>
      </c>
      <c r="T9" s="72"/>
      <c r="U9" s="71">
        <v>423583502836</v>
      </c>
      <c r="V9" s="72"/>
      <c r="W9" s="102">
        <v>71.989999999999995</v>
      </c>
      <c r="X9" s="69"/>
      <c r="Y9" s="69"/>
      <c r="Z9" s="69"/>
    </row>
    <row r="10" spans="1:26" ht="21.75" customHeight="1" x14ac:dyDescent="0.45">
      <c r="A10" s="28" t="s">
        <v>19</v>
      </c>
      <c r="B10" s="28"/>
      <c r="D10" s="9">
        <v>0</v>
      </c>
      <c r="F10" s="74">
        <v>97238225379</v>
      </c>
      <c r="G10" s="72"/>
      <c r="H10" s="74">
        <v>-33728907916</v>
      </c>
      <c r="I10" s="72"/>
      <c r="J10" s="74">
        <v>63509317463</v>
      </c>
      <c r="K10" s="72"/>
      <c r="L10" s="74">
        <v>8.15</v>
      </c>
      <c r="M10" s="72"/>
      <c r="N10" s="74">
        <v>22867135123</v>
      </c>
      <c r="O10" s="72"/>
      <c r="P10" s="75">
        <v>-305321310540</v>
      </c>
      <c r="Q10" s="75"/>
      <c r="R10" s="72"/>
      <c r="S10" s="74">
        <v>-143361217201</v>
      </c>
      <c r="T10" s="72"/>
      <c r="U10" s="74">
        <v>-425815392618</v>
      </c>
      <c r="V10" s="72"/>
      <c r="W10" s="103">
        <v>-72.37</v>
      </c>
      <c r="X10" s="69"/>
      <c r="Y10" s="69"/>
      <c r="Z10" s="69"/>
    </row>
    <row r="11" spans="1:26" ht="21.75" customHeight="1" x14ac:dyDescent="0.45">
      <c r="A11" s="28" t="s">
        <v>21</v>
      </c>
      <c r="B11" s="28"/>
      <c r="D11" s="9">
        <v>0</v>
      </c>
      <c r="F11" s="74">
        <v>11047796749</v>
      </c>
      <c r="G11" s="72"/>
      <c r="H11" s="74">
        <v>-2572681635</v>
      </c>
      <c r="I11" s="72"/>
      <c r="J11" s="74">
        <v>8475115114</v>
      </c>
      <c r="K11" s="72"/>
      <c r="L11" s="74">
        <v>1.0900000000000001</v>
      </c>
      <c r="M11" s="72"/>
      <c r="N11" s="74">
        <v>0</v>
      </c>
      <c r="O11" s="72"/>
      <c r="P11" s="75">
        <v>1202513121</v>
      </c>
      <c r="Q11" s="75"/>
      <c r="R11" s="72"/>
      <c r="S11" s="74">
        <v>-2572681635</v>
      </c>
      <c r="T11" s="72"/>
      <c r="U11" s="74">
        <v>-1370168514</v>
      </c>
      <c r="V11" s="72"/>
      <c r="W11" s="103">
        <v>-0.23</v>
      </c>
      <c r="X11" s="69"/>
      <c r="Y11" s="69"/>
      <c r="Z11" s="69"/>
    </row>
    <row r="12" spans="1:26" ht="21.75" customHeight="1" x14ac:dyDescent="0.45">
      <c r="A12" s="28" t="s">
        <v>24</v>
      </c>
      <c r="B12" s="28"/>
      <c r="D12" s="9">
        <v>0</v>
      </c>
      <c r="F12" s="74">
        <v>146468426600</v>
      </c>
      <c r="G12" s="72"/>
      <c r="H12" s="74">
        <v>6343769765</v>
      </c>
      <c r="I12" s="72"/>
      <c r="J12" s="74">
        <v>152812196365</v>
      </c>
      <c r="K12" s="72"/>
      <c r="L12" s="74">
        <v>19.62</v>
      </c>
      <c r="M12" s="72"/>
      <c r="N12" s="74">
        <v>0</v>
      </c>
      <c r="O12" s="72"/>
      <c r="P12" s="75">
        <v>146468426600</v>
      </c>
      <c r="Q12" s="75"/>
      <c r="R12" s="72"/>
      <c r="S12" s="74">
        <v>6343769765</v>
      </c>
      <c r="T12" s="72"/>
      <c r="U12" s="74">
        <v>152812196365</v>
      </c>
      <c r="V12" s="72"/>
      <c r="W12" s="103">
        <v>25.97</v>
      </c>
      <c r="X12" s="69"/>
      <c r="Y12" s="69"/>
      <c r="Z12" s="69"/>
    </row>
    <row r="13" spans="1:26" ht="21.75" customHeight="1" x14ac:dyDescent="0.45">
      <c r="A13" s="28" t="s">
        <v>22</v>
      </c>
      <c r="B13" s="28"/>
      <c r="D13" s="9">
        <v>0</v>
      </c>
      <c r="F13" s="74">
        <v>97362700319</v>
      </c>
      <c r="G13" s="72"/>
      <c r="H13" s="74">
        <v>14671316210</v>
      </c>
      <c r="I13" s="72"/>
      <c r="J13" s="74">
        <v>112034016529</v>
      </c>
      <c r="K13" s="72"/>
      <c r="L13" s="74">
        <v>14.39</v>
      </c>
      <c r="M13" s="72"/>
      <c r="N13" s="74">
        <v>0</v>
      </c>
      <c r="O13" s="72"/>
      <c r="P13" s="75">
        <v>118567176518</v>
      </c>
      <c r="Q13" s="75"/>
      <c r="R13" s="72"/>
      <c r="S13" s="74">
        <v>14671316210</v>
      </c>
      <c r="T13" s="72"/>
      <c r="U13" s="74">
        <v>133238492728</v>
      </c>
      <c r="V13" s="72"/>
      <c r="W13" s="103">
        <v>22.64</v>
      </c>
      <c r="X13" s="69"/>
      <c r="Y13" s="69"/>
      <c r="Z13" s="69"/>
    </row>
    <row r="14" spans="1:26" ht="21.75" customHeight="1" x14ac:dyDescent="0.45">
      <c r="A14" s="24" t="s">
        <v>20</v>
      </c>
      <c r="B14" s="24"/>
      <c r="D14" s="49">
        <v>0</v>
      </c>
      <c r="F14" s="76">
        <v>-2968918794</v>
      </c>
      <c r="G14" s="72"/>
      <c r="H14" s="76">
        <v>0</v>
      </c>
      <c r="I14" s="72"/>
      <c r="J14" s="76">
        <v>-2968918794</v>
      </c>
      <c r="K14" s="72"/>
      <c r="L14" s="76">
        <v>-0.38</v>
      </c>
      <c r="M14" s="72"/>
      <c r="N14" s="76">
        <v>0</v>
      </c>
      <c r="O14" s="72"/>
      <c r="P14" s="75">
        <v>44441294514</v>
      </c>
      <c r="Q14" s="77"/>
      <c r="R14" s="72"/>
      <c r="S14" s="76">
        <v>2619620872</v>
      </c>
      <c r="T14" s="72"/>
      <c r="U14" s="76">
        <v>47060915386</v>
      </c>
      <c r="V14" s="72"/>
      <c r="W14" s="104">
        <v>8</v>
      </c>
      <c r="X14" s="69"/>
      <c r="Y14" s="69"/>
      <c r="Z14" s="69"/>
    </row>
    <row r="15" spans="1:26" ht="21.75" customHeight="1" thickBot="1" x14ac:dyDescent="0.5">
      <c r="A15" s="27" t="s">
        <v>25</v>
      </c>
      <c r="B15" s="27"/>
      <c r="D15" s="49">
        <v>0</v>
      </c>
      <c r="F15" s="78">
        <f>SUM(F9:F14)</f>
        <v>425800486268</v>
      </c>
      <c r="G15" s="72"/>
      <c r="H15" s="78">
        <f>SUM(H9:H14)</f>
        <v>332566388749</v>
      </c>
      <c r="I15" s="72"/>
      <c r="J15" s="78">
        <f>SUM(J9:J14)</f>
        <v>758366875017</v>
      </c>
      <c r="K15" s="72"/>
      <c r="L15" s="78">
        <f>SUM(L9:L14)</f>
        <v>97.38000000000001</v>
      </c>
      <c r="M15" s="72"/>
      <c r="N15" s="78">
        <f>SUM(N9:N14)</f>
        <v>22867135123</v>
      </c>
      <c r="O15" s="72"/>
      <c r="P15" s="72"/>
      <c r="Q15" s="78">
        <f>SUM(N15:P15)</f>
        <v>22867135123</v>
      </c>
      <c r="R15" s="72"/>
      <c r="S15" s="78">
        <f>SUM(S9:S14)</f>
        <v>225553700336</v>
      </c>
      <c r="T15" s="72"/>
      <c r="U15" s="79">
        <f>SUM(U9:U14)</f>
        <v>329509546183</v>
      </c>
      <c r="V15" s="72"/>
      <c r="W15" s="78">
        <f>SUM(W9:W14)</f>
        <v>55.999999999999986</v>
      </c>
      <c r="X15" s="69"/>
      <c r="Y15" s="69"/>
      <c r="Z15" s="69"/>
    </row>
    <row r="16" spans="1:26" ht="13.5" thickTop="1" x14ac:dyDescent="0.2">
      <c r="F16" s="69"/>
      <c r="G16" s="69"/>
      <c r="H16" s="70" t="s">
        <v>117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</sheetData>
  <mergeCells count="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</mergeCells>
  <pageMargins left="0.39" right="0.39" top="0.39" bottom="0.39" header="0" footer="0"/>
  <pageSetup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4"/>
  <sheetViews>
    <sheetView showGridLines="0" rightToLeft="1" view="pageBreakPreview" zoomScale="91" zoomScaleNormal="100" zoomScaleSheetLayoutView="91" workbookViewId="0">
      <selection activeCell="AH14" sqref="AH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5.7109375" bestFit="1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85546875" bestFit="1" customWidth="1"/>
    <col min="18" max="18" width="1.28515625" customWidth="1"/>
    <col min="19" max="19" width="15.8554687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78</v>
      </c>
      <c r="B5" s="33" t="s">
        <v>79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3" ht="14.45" customHeight="1" x14ac:dyDescent="0.2">
      <c r="D6" s="29" t="s">
        <v>72</v>
      </c>
      <c r="E6" s="29"/>
      <c r="F6" s="29"/>
      <c r="G6" s="29"/>
      <c r="H6" s="29"/>
      <c r="I6" s="29"/>
      <c r="J6" s="29"/>
      <c r="K6" s="29"/>
      <c r="L6" s="29"/>
      <c r="N6" s="29" t="s">
        <v>73</v>
      </c>
      <c r="O6" s="29"/>
      <c r="P6" s="29"/>
      <c r="Q6" s="29"/>
      <c r="R6" s="29"/>
      <c r="S6" s="29"/>
      <c r="T6" s="29"/>
      <c r="U6" s="29"/>
      <c r="V6" s="29"/>
      <c r="W6" s="29"/>
    </row>
    <row r="7" spans="1:23" ht="14.45" customHeight="1" x14ac:dyDescent="0.2">
      <c r="D7" s="3"/>
      <c r="E7" s="3"/>
      <c r="F7" s="3"/>
      <c r="G7" s="3"/>
      <c r="H7" s="3"/>
      <c r="I7" s="3"/>
      <c r="J7" s="32" t="s">
        <v>25</v>
      </c>
      <c r="K7" s="32"/>
      <c r="L7" s="32"/>
      <c r="N7" s="3"/>
      <c r="O7" s="3"/>
      <c r="P7" s="3"/>
      <c r="Q7" s="3"/>
      <c r="R7" s="3"/>
      <c r="S7" s="3"/>
      <c r="T7" s="3"/>
      <c r="U7" s="32" t="s">
        <v>25</v>
      </c>
      <c r="V7" s="32"/>
      <c r="W7" s="32"/>
    </row>
    <row r="8" spans="1:23" ht="14.45" customHeight="1" x14ac:dyDescent="0.2">
      <c r="A8" s="29" t="s">
        <v>31</v>
      </c>
      <c r="B8" s="29"/>
      <c r="D8" s="2" t="s">
        <v>80</v>
      </c>
      <c r="F8" s="2" t="s">
        <v>76</v>
      </c>
      <c r="H8" s="2" t="s">
        <v>77</v>
      </c>
      <c r="J8" s="4" t="s">
        <v>47</v>
      </c>
      <c r="K8" s="3"/>
      <c r="L8" s="4" t="s">
        <v>58</v>
      </c>
      <c r="N8" s="2" t="s">
        <v>80</v>
      </c>
      <c r="P8" s="29" t="s">
        <v>76</v>
      </c>
      <c r="Q8" s="29"/>
      <c r="S8" s="2" t="s">
        <v>77</v>
      </c>
      <c r="U8" s="4" t="s">
        <v>47</v>
      </c>
      <c r="V8" s="3"/>
      <c r="W8" s="4" t="s">
        <v>58</v>
      </c>
    </row>
    <row r="9" spans="1:23" ht="21.75" customHeight="1" x14ac:dyDescent="0.2">
      <c r="A9" s="30" t="s">
        <v>41</v>
      </c>
      <c r="B9" s="30"/>
      <c r="D9" s="6">
        <v>0</v>
      </c>
      <c r="F9" s="6">
        <v>1720689290</v>
      </c>
      <c r="H9" s="6">
        <v>2999664556</v>
      </c>
      <c r="J9" s="6">
        <v>4720353846</v>
      </c>
      <c r="L9" s="7">
        <v>0.61</v>
      </c>
      <c r="N9" s="6">
        <v>0</v>
      </c>
      <c r="P9" s="31">
        <v>1720689290</v>
      </c>
      <c r="Q9" s="31"/>
      <c r="S9" s="6">
        <v>2999664556</v>
      </c>
      <c r="U9" s="6">
        <v>4720353846</v>
      </c>
      <c r="W9" s="7">
        <v>0.8</v>
      </c>
    </row>
    <row r="10" spans="1:23" ht="21.75" customHeight="1" x14ac:dyDescent="0.2">
      <c r="A10" s="28" t="s">
        <v>37</v>
      </c>
      <c r="B10" s="28"/>
      <c r="D10" s="9">
        <v>0</v>
      </c>
      <c r="F10" s="9">
        <v>0</v>
      </c>
      <c r="H10" s="9">
        <v>722850473</v>
      </c>
      <c r="J10" s="9">
        <v>722850473</v>
      </c>
      <c r="L10" s="10">
        <v>0.09</v>
      </c>
      <c r="N10" s="9">
        <v>0</v>
      </c>
      <c r="P10" s="25">
        <v>0</v>
      </c>
      <c r="Q10" s="25"/>
      <c r="S10" s="9">
        <v>4821236877</v>
      </c>
      <c r="U10" s="9">
        <v>4821236877</v>
      </c>
      <c r="W10" s="10">
        <v>0.82</v>
      </c>
    </row>
    <row r="11" spans="1:23" ht="21.75" customHeight="1" x14ac:dyDescent="0.2">
      <c r="A11" s="28" t="s">
        <v>34</v>
      </c>
      <c r="B11" s="28"/>
      <c r="D11" s="9">
        <v>0</v>
      </c>
      <c r="F11" s="9">
        <v>-862614014</v>
      </c>
      <c r="H11" s="9">
        <v>-16652623431</v>
      </c>
      <c r="J11" s="9">
        <v>-17515237445</v>
      </c>
      <c r="L11" s="10">
        <v>-2.25</v>
      </c>
      <c r="N11" s="9">
        <v>0</v>
      </c>
      <c r="P11" s="25">
        <v>-363118613</v>
      </c>
      <c r="Q11" s="25"/>
      <c r="S11" s="9">
        <v>69594923304</v>
      </c>
      <c r="U11" s="9">
        <v>69231804691</v>
      </c>
      <c r="W11" s="10">
        <v>11.77</v>
      </c>
    </row>
    <row r="12" spans="1:23" ht="21.75" customHeight="1" x14ac:dyDescent="0.2">
      <c r="A12" s="28" t="s">
        <v>35</v>
      </c>
      <c r="B12" s="28"/>
      <c r="D12" s="9">
        <v>0</v>
      </c>
      <c r="F12" s="9">
        <v>2984905593</v>
      </c>
      <c r="H12" s="9">
        <v>605769861</v>
      </c>
      <c r="J12" s="9">
        <v>3590675454</v>
      </c>
      <c r="L12" s="10">
        <v>0.46</v>
      </c>
      <c r="N12" s="9">
        <v>0</v>
      </c>
      <c r="P12" s="25">
        <v>5603792069</v>
      </c>
      <c r="Q12" s="25"/>
      <c r="S12" s="9">
        <v>605769861</v>
      </c>
      <c r="U12" s="9">
        <v>6209561930</v>
      </c>
      <c r="W12" s="10">
        <v>1.06</v>
      </c>
    </row>
    <row r="13" spans="1:23" ht="21.75" customHeight="1" x14ac:dyDescent="0.2">
      <c r="A13" s="28" t="s">
        <v>43</v>
      </c>
      <c r="B13" s="28"/>
      <c r="D13" s="9">
        <v>0</v>
      </c>
      <c r="F13" s="9">
        <v>0</v>
      </c>
      <c r="H13" s="9">
        <v>490593111</v>
      </c>
      <c r="J13" s="9">
        <v>490593111</v>
      </c>
      <c r="L13" s="10">
        <v>0.06</v>
      </c>
      <c r="N13" s="9">
        <v>0</v>
      </c>
      <c r="P13" s="25">
        <v>0</v>
      </c>
      <c r="Q13" s="25"/>
      <c r="S13" s="9">
        <v>31079819577</v>
      </c>
      <c r="U13" s="9">
        <v>31079819577</v>
      </c>
      <c r="W13" s="10">
        <v>5.28</v>
      </c>
    </row>
    <row r="14" spans="1:23" ht="21.75" customHeight="1" x14ac:dyDescent="0.2">
      <c r="A14" s="28" t="s">
        <v>39</v>
      </c>
      <c r="B14" s="28"/>
      <c r="D14" s="9">
        <v>0</v>
      </c>
      <c r="F14" s="9">
        <v>904581234</v>
      </c>
      <c r="H14" s="9">
        <v>6013114498</v>
      </c>
      <c r="J14" s="9">
        <v>6917695732</v>
      </c>
      <c r="L14" s="10">
        <v>0.89</v>
      </c>
      <c r="N14" s="9">
        <v>0</v>
      </c>
      <c r="P14" s="25">
        <v>5824355252</v>
      </c>
      <c r="Q14" s="25"/>
      <c r="S14" s="9">
        <v>8853658954</v>
      </c>
      <c r="U14" s="9">
        <v>14678014206</v>
      </c>
      <c r="W14" s="10">
        <v>2.4900000000000002</v>
      </c>
    </row>
    <row r="15" spans="1:23" ht="21.75" customHeight="1" x14ac:dyDescent="0.2">
      <c r="A15" s="28" t="s">
        <v>81</v>
      </c>
      <c r="B15" s="28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5">
        <v>0</v>
      </c>
      <c r="Q15" s="25"/>
      <c r="S15" s="9">
        <v>113815808</v>
      </c>
      <c r="U15" s="9">
        <v>113815808</v>
      </c>
      <c r="W15" s="10">
        <v>0.02</v>
      </c>
    </row>
    <row r="16" spans="1:23" ht="21.75" customHeight="1" x14ac:dyDescent="0.2">
      <c r="A16" s="28" t="s">
        <v>82</v>
      </c>
      <c r="B16" s="28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5">
        <v>0</v>
      </c>
      <c r="Q16" s="25"/>
      <c r="S16" s="9">
        <v>1269638824</v>
      </c>
      <c r="U16" s="9">
        <v>1269638824</v>
      </c>
      <c r="W16" s="10">
        <v>0.22</v>
      </c>
    </row>
    <row r="17" spans="1:23" ht="21.75" customHeight="1" x14ac:dyDescent="0.2">
      <c r="A17" s="28" t="s">
        <v>83</v>
      </c>
      <c r="B17" s="28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5">
        <v>0</v>
      </c>
      <c r="Q17" s="25"/>
      <c r="S17" s="9">
        <v>23712950255</v>
      </c>
      <c r="U17" s="9">
        <v>23712950255</v>
      </c>
      <c r="W17" s="10">
        <v>4.03</v>
      </c>
    </row>
    <row r="18" spans="1:23" ht="21.75" customHeight="1" x14ac:dyDescent="0.2">
      <c r="A18" s="28" t="s">
        <v>84</v>
      </c>
      <c r="B18" s="28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5">
        <v>0</v>
      </c>
      <c r="Q18" s="25"/>
      <c r="S18" s="9">
        <v>9075001206</v>
      </c>
      <c r="U18" s="9">
        <v>9075001206</v>
      </c>
      <c r="W18" s="10">
        <v>1.54</v>
      </c>
    </row>
    <row r="19" spans="1:23" ht="21.75" customHeight="1" x14ac:dyDescent="0.2">
      <c r="A19" s="28" t="s">
        <v>36</v>
      </c>
      <c r="B19" s="28"/>
      <c r="D19" s="9">
        <v>0</v>
      </c>
      <c r="F19" s="9">
        <v>14750455211</v>
      </c>
      <c r="H19" s="9">
        <v>0</v>
      </c>
      <c r="J19" s="9">
        <v>14750455211</v>
      </c>
      <c r="L19" s="10">
        <v>1.89</v>
      </c>
      <c r="N19" s="9">
        <v>0</v>
      </c>
      <c r="P19" s="25">
        <v>79492898046</v>
      </c>
      <c r="Q19" s="25"/>
      <c r="S19" s="9">
        <v>3410360446</v>
      </c>
      <c r="U19" s="9">
        <v>82903258492</v>
      </c>
      <c r="W19" s="10">
        <v>14.09</v>
      </c>
    </row>
    <row r="20" spans="1:23" ht="21.75" customHeight="1" x14ac:dyDescent="0.2">
      <c r="A20" s="28" t="s">
        <v>85</v>
      </c>
      <c r="B20" s="28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5">
        <v>0</v>
      </c>
      <c r="Q20" s="25"/>
      <c r="S20" s="9">
        <v>257797200</v>
      </c>
      <c r="U20" s="9">
        <v>257797200</v>
      </c>
      <c r="W20" s="10">
        <v>0.04</v>
      </c>
    </row>
    <row r="21" spans="1:23" ht="21.75" customHeight="1" x14ac:dyDescent="0.2">
      <c r="A21" s="28" t="s">
        <v>38</v>
      </c>
      <c r="B21" s="28"/>
      <c r="D21" s="9">
        <v>0</v>
      </c>
      <c r="F21" s="9">
        <v>5198090205</v>
      </c>
      <c r="H21" s="9">
        <v>0</v>
      </c>
      <c r="J21" s="9">
        <v>5198090205</v>
      </c>
      <c r="L21" s="10">
        <v>0.67</v>
      </c>
      <c r="N21" s="9">
        <v>0</v>
      </c>
      <c r="P21" s="25">
        <v>6397351769</v>
      </c>
      <c r="Q21" s="25"/>
      <c r="S21" s="9">
        <v>0</v>
      </c>
      <c r="U21" s="9">
        <v>6397351769</v>
      </c>
      <c r="W21" s="10">
        <v>1.0900000000000001</v>
      </c>
    </row>
    <row r="22" spans="1:23" ht="21.75" customHeight="1" x14ac:dyDescent="0.2">
      <c r="A22" s="28" t="s">
        <v>40</v>
      </c>
      <c r="B22" s="28"/>
      <c r="D22" s="9">
        <v>0</v>
      </c>
      <c r="F22" s="9">
        <v>-114390642</v>
      </c>
      <c r="H22" s="9">
        <v>0</v>
      </c>
      <c r="J22" s="9">
        <v>-114390642</v>
      </c>
      <c r="L22" s="10">
        <v>-0.01</v>
      </c>
      <c r="N22" s="9">
        <v>0</v>
      </c>
      <c r="P22" s="25">
        <v>-114390642</v>
      </c>
      <c r="Q22" s="25"/>
      <c r="S22" s="9">
        <v>0</v>
      </c>
      <c r="U22" s="9">
        <v>-114390642</v>
      </c>
      <c r="W22" s="10">
        <v>-0.02</v>
      </c>
    </row>
    <row r="23" spans="1:23" ht="21.75" customHeight="1" x14ac:dyDescent="0.2">
      <c r="A23" s="24" t="s">
        <v>42</v>
      </c>
      <c r="B23" s="24"/>
      <c r="D23" s="11">
        <v>0</v>
      </c>
      <c r="F23" s="11">
        <v>97756186</v>
      </c>
      <c r="H23" s="11">
        <v>0</v>
      </c>
      <c r="J23" s="11">
        <v>97756186</v>
      </c>
      <c r="L23" s="12">
        <v>0.01</v>
      </c>
      <c r="N23" s="11">
        <v>0</v>
      </c>
      <c r="P23" s="25">
        <v>97756186</v>
      </c>
      <c r="Q23" s="26"/>
      <c r="S23" s="11">
        <v>0</v>
      </c>
      <c r="U23" s="11">
        <v>97756186</v>
      </c>
      <c r="W23" s="12">
        <v>0.02</v>
      </c>
    </row>
    <row r="24" spans="1:23" ht="21.75" customHeight="1" x14ac:dyDescent="0.2">
      <c r="A24" s="27" t="s">
        <v>25</v>
      </c>
      <c r="B24" s="27"/>
      <c r="D24" s="13">
        <v>0</v>
      </c>
      <c r="F24" s="13">
        <f>SUM(F9:F23)</f>
        <v>24679473063</v>
      </c>
      <c r="H24" s="13">
        <f>SUM(H9:H23)</f>
        <v>-5820630932</v>
      </c>
      <c r="J24" s="13">
        <f>SUM(J9:J23)</f>
        <v>18858842131</v>
      </c>
      <c r="L24" s="14">
        <f>SUM(3)</f>
        <v>3</v>
      </c>
      <c r="N24" s="13"/>
      <c r="P24" s="48">
        <f>SUM(P9:P23)</f>
        <v>98659333357</v>
      </c>
      <c r="Q24" s="13">
        <f>SUM(P24)</f>
        <v>98659333357</v>
      </c>
      <c r="S24" s="13">
        <f>SUM(S9:S23)</f>
        <v>155794636868</v>
      </c>
      <c r="U24" s="13">
        <f>SUM(U9:U23)</f>
        <v>254453970225</v>
      </c>
      <c r="W24" s="14">
        <f>SUM(W9:W23)</f>
        <v>43.25</v>
      </c>
    </row>
  </sheetData>
  <mergeCells count="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pageMargins left="0.39" right="0.39" top="0.39" bottom="0.39" header="0" footer="0"/>
  <pageSetup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showGridLines="0" rightToLeft="1" view="pageBreakPreview" zoomScaleNormal="100" zoomScaleSheetLayoutView="100" workbookViewId="0">
      <selection activeCell="Q10" sqref="Q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86</v>
      </c>
      <c r="B5" s="33" t="s">
        <v>87</v>
      </c>
      <c r="C5" s="33"/>
      <c r="D5" s="33"/>
      <c r="E5" s="33"/>
      <c r="F5" s="33"/>
      <c r="G5" s="33"/>
      <c r="H5" s="33"/>
      <c r="I5" s="33"/>
      <c r="J5" s="33"/>
    </row>
    <row r="6" spans="1:10" ht="14.45" customHeight="1" x14ac:dyDescent="0.2">
      <c r="D6" s="29" t="s">
        <v>72</v>
      </c>
      <c r="E6" s="29"/>
      <c r="F6" s="29"/>
      <c r="H6" s="29" t="s">
        <v>73</v>
      </c>
      <c r="I6" s="29"/>
      <c r="J6" s="29"/>
    </row>
    <row r="7" spans="1:10" ht="36.4" customHeight="1" x14ac:dyDescent="0.2">
      <c r="A7" s="29" t="s">
        <v>88</v>
      </c>
      <c r="B7" s="29"/>
      <c r="D7" s="15" t="s">
        <v>89</v>
      </c>
      <c r="E7" s="3"/>
      <c r="F7" s="15" t="s">
        <v>90</v>
      </c>
      <c r="H7" s="15" t="s">
        <v>89</v>
      </c>
      <c r="I7" s="3"/>
      <c r="J7" s="15" t="s">
        <v>90</v>
      </c>
    </row>
    <row r="8" spans="1:10" ht="21.75" customHeight="1" x14ac:dyDescent="0.2">
      <c r="A8" s="30" t="s">
        <v>50</v>
      </c>
      <c r="B8" s="30"/>
      <c r="D8" s="6">
        <v>251115</v>
      </c>
      <c r="F8" s="7"/>
      <c r="H8" s="6">
        <v>3789044</v>
      </c>
      <c r="J8" s="7"/>
    </row>
    <row r="9" spans="1:10" ht="21.75" customHeight="1" x14ac:dyDescent="0.2">
      <c r="A9" s="28" t="s">
        <v>51</v>
      </c>
      <c r="B9" s="28"/>
      <c r="D9" s="9">
        <v>51369840</v>
      </c>
      <c r="F9" s="10"/>
      <c r="H9" s="9">
        <v>313356024</v>
      </c>
      <c r="J9" s="10"/>
    </row>
    <row r="10" spans="1:10" ht="21.75" customHeight="1" x14ac:dyDescent="0.2">
      <c r="A10" s="28" t="s">
        <v>52</v>
      </c>
      <c r="B10" s="28"/>
      <c r="D10" s="9">
        <v>58046763</v>
      </c>
      <c r="F10" s="10"/>
      <c r="H10" s="9">
        <v>157300011</v>
      </c>
      <c r="J10" s="10"/>
    </row>
    <row r="11" spans="1:10" ht="21.75" customHeight="1" x14ac:dyDescent="0.2">
      <c r="A11" s="28" t="s">
        <v>91</v>
      </c>
      <c r="B11" s="28"/>
      <c r="D11" s="9">
        <v>0</v>
      </c>
      <c r="F11" s="10"/>
      <c r="H11" s="9">
        <v>10</v>
      </c>
      <c r="J11" s="10"/>
    </row>
    <row r="12" spans="1:10" ht="21.75" customHeight="1" x14ac:dyDescent="0.2">
      <c r="A12" s="24" t="s">
        <v>50</v>
      </c>
      <c r="B12" s="24"/>
      <c r="D12" s="11">
        <v>4126527</v>
      </c>
      <c r="F12" s="12"/>
      <c r="H12" s="11">
        <v>8270412</v>
      </c>
      <c r="J12" s="12"/>
    </row>
    <row r="13" spans="1:10" ht="21.75" customHeight="1" x14ac:dyDescent="0.2">
      <c r="A13" s="27" t="s">
        <v>25</v>
      </c>
      <c r="B13" s="27"/>
      <c r="D13" s="13">
        <f>SUM(D8:D12)</f>
        <v>113794245</v>
      </c>
      <c r="F13" s="13"/>
      <c r="H13" s="13">
        <f>SUM(H8:H12)</f>
        <v>482715501</v>
      </c>
      <c r="J13" s="13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showGridLines="0" rightToLeft="1" view="pageBreakPreview" zoomScale="93" zoomScaleNormal="100" zoomScaleSheetLayoutView="93" workbookViewId="0">
      <selection activeCell="Q10" sqref="Q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33" t="s">
        <v>75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14.45" customHeight="1" x14ac:dyDescent="0.2">
      <c r="A6" s="29" t="s">
        <v>26</v>
      </c>
      <c r="C6" s="29" t="s">
        <v>92</v>
      </c>
      <c r="D6" s="29"/>
      <c r="E6" s="29"/>
      <c r="F6" s="29"/>
      <c r="G6" s="29"/>
      <c r="I6" s="29" t="s">
        <v>72</v>
      </c>
      <c r="J6" s="29"/>
      <c r="K6" s="29"/>
      <c r="L6" s="29"/>
      <c r="M6" s="29"/>
      <c r="O6" s="29" t="s">
        <v>73</v>
      </c>
      <c r="P6" s="29"/>
      <c r="Q6" s="29"/>
      <c r="R6" s="29"/>
      <c r="S6" s="29"/>
    </row>
    <row r="7" spans="1:19" ht="45" customHeight="1" x14ac:dyDescent="0.2">
      <c r="A7" s="29"/>
      <c r="C7" s="15" t="s">
        <v>93</v>
      </c>
      <c r="D7" s="3"/>
      <c r="E7" s="15" t="s">
        <v>94</v>
      </c>
      <c r="F7" s="3"/>
      <c r="G7" s="15" t="s">
        <v>95</v>
      </c>
      <c r="I7" s="15" t="s">
        <v>96</v>
      </c>
      <c r="J7" s="3"/>
      <c r="K7" s="15" t="s">
        <v>97</v>
      </c>
      <c r="L7" s="3"/>
      <c r="M7" s="15" t="s">
        <v>98</v>
      </c>
      <c r="O7" s="15" t="s">
        <v>96</v>
      </c>
      <c r="P7" s="3"/>
      <c r="Q7" s="15" t="s">
        <v>97</v>
      </c>
      <c r="R7" s="3"/>
      <c r="S7" s="15" t="s">
        <v>98</v>
      </c>
    </row>
    <row r="8" spans="1:19" ht="45" customHeight="1" x14ac:dyDescent="0.2">
      <c r="A8" s="18" t="s">
        <v>19</v>
      </c>
      <c r="C8" s="16" t="s">
        <v>99</v>
      </c>
      <c r="E8" s="17">
        <v>466676227</v>
      </c>
      <c r="G8" s="17">
        <v>49</v>
      </c>
      <c r="I8" s="17">
        <v>0</v>
      </c>
      <c r="K8" s="17">
        <v>0</v>
      </c>
      <c r="M8" s="17">
        <v>0</v>
      </c>
      <c r="O8" s="17">
        <v>22867135123</v>
      </c>
      <c r="Q8" s="17">
        <v>0</v>
      </c>
      <c r="S8" s="17">
        <v>22867135123</v>
      </c>
    </row>
    <row r="9" spans="1:19" ht="21.75" customHeight="1" x14ac:dyDescent="0.2">
      <c r="A9" s="22" t="s">
        <v>25</v>
      </c>
      <c r="C9" s="13"/>
      <c r="E9" s="13"/>
      <c r="G9" s="13"/>
      <c r="I9" s="13">
        <v>0</v>
      </c>
      <c r="K9" s="13">
        <v>0</v>
      </c>
      <c r="M9" s="13">
        <v>0</v>
      </c>
      <c r="O9" s="13">
        <f>SUM(O8)</f>
        <v>22867135123</v>
      </c>
      <c r="Q9" s="13">
        <f>SUM(Q8)</f>
        <v>0</v>
      </c>
      <c r="S9" s="13">
        <f>SUM(S8)</f>
        <v>22867135123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Sahar Sarkheil</dc:creator>
  <dc:description/>
  <cp:lastModifiedBy>Sahar Sarkheil</cp:lastModifiedBy>
  <dcterms:created xsi:type="dcterms:W3CDTF">2025-12-27T11:56:55Z</dcterms:created>
  <dcterms:modified xsi:type="dcterms:W3CDTF">2025-12-28T07:31:57Z</dcterms:modified>
</cp:coreProperties>
</file>